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1340" windowHeight="6540" tabRatio="717" activeTab="0"/>
  </bookViews>
  <sheets>
    <sheet name="Belf. nyilv. nyvg. ép. alap" sheetId="1" r:id="rId1"/>
    <sheet name="Egyéb belf. alapok" sheetId="2" r:id="rId2"/>
  </sheets>
  <definedNames>
    <definedName name="_xlnm.Print_Area" localSheetId="0">'Belf. nyilv. nyvg. ép. alap'!$A$1:$H$69</definedName>
    <definedName name="_xlnm.Print_Area" localSheetId="1">'Egyéb belf. alapok'!$A$1:$H$68</definedName>
  </definedNames>
  <calcPr fullCalcOnLoad="1"/>
</workbook>
</file>

<file path=xl/sharedStrings.xml><?xml version="1.0" encoding="utf-8"?>
<sst xmlns="http://schemas.openxmlformats.org/spreadsheetml/2006/main" count="112" uniqueCount="65">
  <si>
    <t xml:space="preserve"> </t>
  </si>
  <si>
    <t>BAMOSZ adatlap</t>
  </si>
  <si>
    <t>1. sz táblázat</t>
  </si>
  <si>
    <t>Alapok száma és a kezelt vagyon</t>
  </si>
  <si>
    <t>Magyarországon bejegyzett</t>
  </si>
  <si>
    <t>Alapok típusa</t>
  </si>
  <si>
    <t>Darabszám</t>
  </si>
  <si>
    <t>Részvényalapok</t>
  </si>
  <si>
    <t>PÉNZPIACI ALAPOK</t>
  </si>
  <si>
    <t>Likviditási alapok</t>
  </si>
  <si>
    <t>KÖTVÉNYALAPOK</t>
  </si>
  <si>
    <t>Rövid kötvényalapok</t>
  </si>
  <si>
    <t>Hosszú kötvényalapok</t>
  </si>
  <si>
    <t>ebből:</t>
  </si>
  <si>
    <t>Hazai</t>
  </si>
  <si>
    <t>Euroövezeti</t>
  </si>
  <si>
    <t>Dollárövezeti</t>
  </si>
  <si>
    <t xml:space="preserve">Egyéb nemzetközi </t>
  </si>
  <si>
    <t>VEGYES ALAPOK</t>
  </si>
  <si>
    <t>Kötvénytúlsúlyos vegyes alapok</t>
  </si>
  <si>
    <t>Kiegyensúlyozott vegyes alapok</t>
  </si>
  <si>
    <t>RÉSZVÉNY ALAPOK</t>
  </si>
  <si>
    <t xml:space="preserve">jellemző piaci kitettség: </t>
  </si>
  <si>
    <t>Részvény</t>
  </si>
  <si>
    <t>Pénzpiaci, kötvény</t>
  </si>
  <si>
    <t>Vegyes</t>
  </si>
  <si>
    <t>Származtatott alapok</t>
  </si>
  <si>
    <t>Nyilvános nyíltvégű</t>
  </si>
  <si>
    <t>Nyilvános zártvégű</t>
  </si>
  <si>
    <t>Kötvényalapok</t>
  </si>
  <si>
    <t>Pénzpiaci alapok</t>
  </si>
  <si>
    <t>2. sz táblázat</t>
  </si>
  <si>
    <t>egyéb befektetési alapok</t>
  </si>
  <si>
    <t>Időszaki értékesítés (millió Ft)</t>
  </si>
  <si>
    <t>ÖSSZESEN</t>
  </si>
  <si>
    <t>Ingatlan</t>
  </si>
  <si>
    <t>EGYÉB, NEM BESOROLT ALAPOK</t>
  </si>
  <si>
    <t>INGATLANALAPOK</t>
  </si>
  <si>
    <r>
      <t xml:space="preserve">Eszközérték  </t>
    </r>
    <r>
      <rPr>
        <b/>
        <sz val="11"/>
        <rFont val="Times New Roman"/>
        <family val="1"/>
      </rPr>
      <t>(millió Ft)</t>
    </r>
  </si>
  <si>
    <t>Pénzpiaci  alapok</t>
  </si>
  <si>
    <t>Közép-kelet Európai</t>
  </si>
  <si>
    <t>ALAPOK ALAPJA*</t>
  </si>
  <si>
    <t>* az alapok alapjai a jellemző piaci kitettség szerint kerültek besorolásra, itt külön csak tájékoztató jelleggel szerepelnek (az alapok alapja sor nem szerepel az összesenben)</t>
  </si>
  <si>
    <t>Szabad futamidejű kötvényalapok</t>
  </si>
  <si>
    <t>Dinamikus vegyes alapok</t>
  </si>
  <si>
    <t>Feltörekvő Európai</t>
  </si>
  <si>
    <t>Fejlett piaci</t>
  </si>
  <si>
    <t>Globális</t>
  </si>
  <si>
    <t>Egyéb feltörkevő piaci</t>
  </si>
  <si>
    <t>Tőkevédett alapok</t>
  </si>
  <si>
    <t>Árupiaci alapok</t>
  </si>
  <si>
    <t>Abszolút hozamú alapok</t>
  </si>
  <si>
    <t>Ingatlanalapok</t>
  </si>
  <si>
    <t>Közvetlen ingatlanokba fektető alapok</t>
  </si>
  <si>
    <t>Közvetett ingatlanokba fektető alapok</t>
  </si>
  <si>
    <t>ZÁRTKÖRŰ ALAPOK</t>
  </si>
  <si>
    <t>nyilvános nyíltvégű "hagyományos" befektetési alapok</t>
  </si>
  <si>
    <t>Árupiaci</t>
  </si>
  <si>
    <t>Tőkevédett</t>
  </si>
  <si>
    <t>Nem származtatott</t>
  </si>
  <si>
    <t>Származtatott</t>
  </si>
  <si>
    <t>Vegyes alapok</t>
  </si>
  <si>
    <t>Egyéb</t>
  </si>
  <si>
    <t xml:space="preserve"> Abszolút hozamú</t>
  </si>
  <si>
    <t>Dátum:  2017/05/31</t>
  </si>
</sst>
</file>

<file path=xl/styles.xml><?xml version="1.0" encoding="utf-8"?>
<styleSheet xmlns="http://schemas.openxmlformats.org/spreadsheetml/2006/main">
  <numFmts count="5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0.0%"/>
    <numFmt numFmtId="195" formatCode="_-* #,##0.0\ _F_B_-;\-* #,##0.0\ _F_B_-;_-* &quot;-&quot;??\ _F_B_-;_-@_-"/>
    <numFmt numFmtId="196" formatCode="0.000"/>
    <numFmt numFmtId="197" formatCode="_-* #,##0.000\ _F_B_-;\-* #,##0.000\ _F_B_-;_-* &quot;-&quot;??\ _F_B_-;_-@_-"/>
    <numFmt numFmtId="198" formatCode="_-* #,##0.0000\ _F_B_-;\-* #,##0.0000\ _F_B_-;_-* &quot;-&quot;??\ _F_B_-;_-@_-"/>
    <numFmt numFmtId="199" formatCode="_-* #,##0.00000\ _F_B_-;\-* #,##0.00000\ _F_B_-;_-* &quot;-&quot;??\ _F_B_-;_-@_-"/>
    <numFmt numFmtId="200" formatCode="_-* #,##0.000000\ _F_B_-;\-* #,##0.000000\ _F_B_-;_-* &quot;-&quot;??\ _F_B_-;_-@_-"/>
    <numFmt numFmtId="201" formatCode="_-* #,##0.0000000\ _F_B_-;\-* #,##0.0000000\ _F_B_-;_-* &quot;-&quot;??\ _F_B_-;_-@_-"/>
    <numFmt numFmtId="202" formatCode="_-* #,##0.00000000\ _F_B_-;\-* #,##0.00000000\ _F_B_-;_-* &quot;-&quot;??\ _F_B_-;_-@_-"/>
    <numFmt numFmtId="203" formatCode="_-* #,##0.000000000\ _F_B_-;\-* #,##0.000000000\ _F_B_-;_-* &quot;-&quot;??\ _F_B_-;_-@_-"/>
    <numFmt numFmtId="204" formatCode="_-* #,##0.0000000000\ _F_B_-;\-* #,##0.0000000000\ _F_B_-;_-* &quot;-&quot;??\ _F_B_-;_-@_-"/>
    <numFmt numFmtId="205" formatCode="_-* #,##0.00000000000\ _F_B_-;\-* #,##0.00000000000\ _F_B_-;_-* &quot;-&quot;??\ _F_B_-;_-@_-"/>
    <numFmt numFmtId="206" formatCode="_-* #,##0.000000000000\ _F_B_-;\-* #,##0.000000000000\ _F_B_-;_-* &quot;-&quot;??\ _F_B_-;_-@_-"/>
    <numFmt numFmtId="207" formatCode="_-* #,##0.0000000000000\ _F_B_-;\-* #,##0.0000000000000\ _F_B_-;_-* &quot;-&quot;??\ _F_B_-;_-@_-"/>
    <numFmt numFmtId="208" formatCode="0.000000"/>
    <numFmt numFmtId="209" formatCode="0.00000"/>
    <numFmt numFmtId="210" formatCode="0.0000"/>
    <numFmt numFmtId="211" formatCode="0.0"/>
    <numFmt numFmtId="212" formatCode="#,##0;[Red]\-#,##0"/>
  </numFmts>
  <fonts count="38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Times New Roman CE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4" borderId="7" applyNumberFormat="0" applyFon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8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6" borderId="1" applyNumberFormat="0" applyAlignment="0" applyProtection="0"/>
    <xf numFmtId="9" fontId="1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18" borderId="18" xfId="0" applyFont="1" applyFill="1" applyBorder="1" applyAlignment="1">
      <alignment/>
    </xf>
    <xf numFmtId="0" fontId="8" fillId="18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18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7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24" xfId="0" applyNumberFormat="1" applyFont="1" applyBorder="1" applyAlignment="1">
      <alignment vertical="center"/>
    </xf>
    <xf numFmtId="188" fontId="17" fillId="0" borderId="0" xfId="0" applyNumberFormat="1" applyFont="1" applyBorder="1" applyAlignment="1">
      <alignment vertical="center"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Alignment="1">
      <alignment vertical="center"/>
    </xf>
    <xf numFmtId="188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18" fillId="0" borderId="0" xfId="56" applyNumberFormat="1">
      <alignment/>
      <protection/>
    </xf>
    <xf numFmtId="0" fontId="16" fillId="0" borderId="0" xfId="0" applyFont="1" applyBorder="1" applyAlignment="1">
      <alignment/>
    </xf>
    <xf numFmtId="9" fontId="6" fillId="0" borderId="0" xfId="64" applyNumberFormat="1" applyFont="1" applyAlignment="1">
      <alignment/>
    </xf>
    <xf numFmtId="194" fontId="6" fillId="0" borderId="0" xfId="64" applyNumberFormat="1" applyFont="1" applyAlignment="1">
      <alignment/>
    </xf>
    <xf numFmtId="188" fontId="6" fillId="0" borderId="0" xfId="0" applyNumberFormat="1" applyFont="1" applyFill="1" applyBorder="1" applyAlignment="1">
      <alignment vertical="center"/>
    </xf>
    <xf numFmtId="188" fontId="6" fillId="0" borderId="23" xfId="0" applyNumberFormat="1" applyFont="1" applyFill="1" applyBorder="1" applyAlignment="1">
      <alignment/>
    </xf>
    <xf numFmtId="188" fontId="6" fillId="0" borderId="24" xfId="0" applyNumberFormat="1" applyFont="1" applyFill="1" applyBorder="1" applyAlignment="1">
      <alignment/>
    </xf>
    <xf numFmtId="9" fontId="6" fillId="0" borderId="0" xfId="64" applyFont="1" applyAlignment="1">
      <alignment/>
    </xf>
    <xf numFmtId="194" fontId="6" fillId="0" borderId="0" xfId="64" applyNumberFormat="1" applyFont="1" applyBorder="1" applyAlignment="1">
      <alignment/>
    </xf>
    <xf numFmtId="195" fontId="6" fillId="0" borderId="0" xfId="40" applyNumberFormat="1" applyFont="1" applyBorder="1" applyAlignment="1">
      <alignment/>
    </xf>
    <xf numFmtId="0" fontId="18" fillId="0" borderId="0" xfId="57">
      <alignment/>
      <protection/>
    </xf>
    <xf numFmtId="9" fontId="6" fillId="0" borderId="0" xfId="64" applyFont="1" applyBorder="1" applyAlignment="1">
      <alignment/>
    </xf>
    <xf numFmtId="3" fontId="18" fillId="0" borderId="0" xfId="56" applyNumberFormat="1" applyBorder="1">
      <alignment/>
      <protection/>
    </xf>
    <xf numFmtId="0" fontId="18" fillId="0" borderId="0" xfId="56" applyBorder="1">
      <alignment/>
      <protection/>
    </xf>
    <xf numFmtId="2" fontId="6" fillId="0" borderId="0" xfId="0" applyNumberFormat="1" applyFont="1" applyAlignment="1">
      <alignment/>
    </xf>
    <xf numFmtId="187" fontId="6" fillId="0" borderId="0" xfId="40" applyFont="1" applyAlignment="1">
      <alignment/>
    </xf>
    <xf numFmtId="207" fontId="6" fillId="0" borderId="0" xfId="40" applyNumberFormat="1" applyFont="1" applyAlignment="1">
      <alignment/>
    </xf>
    <xf numFmtId="1" fontId="6" fillId="0" borderId="0" xfId="0" applyNumberFormat="1" applyFont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Border="1" applyAlignment="1">
      <alignment horizontal="right"/>
    </xf>
    <xf numFmtId="188" fontId="6" fillId="0" borderId="24" xfId="0" applyNumberFormat="1" applyFont="1" applyBorder="1" applyAlignment="1">
      <alignment/>
    </xf>
    <xf numFmtId="212" fontId="19" fillId="0" borderId="0" xfId="0" applyNumberFormat="1" applyFont="1" applyFill="1" applyBorder="1" applyAlignment="1">
      <alignment vertical="justify"/>
    </xf>
    <xf numFmtId="3" fontId="6" fillId="0" borderId="24" xfId="40" applyNumberFormat="1" applyFont="1" applyBorder="1" applyAlignment="1">
      <alignment/>
    </xf>
    <xf numFmtId="0" fontId="14" fillId="0" borderId="16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" fontId="37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3" fontId="6" fillId="0" borderId="25" xfId="0" applyNumberFormat="1" applyFont="1" applyBorder="1" applyAlignment="1">
      <alignment/>
    </xf>
    <xf numFmtId="188" fontId="6" fillId="0" borderId="25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Belf. nyilv. nyvg. ép. alap" xfId="56"/>
    <cellStyle name="Normál_Egyéb belf. alap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85" zoomScaleNormal="85" zoomScalePageLayoutView="0" workbookViewId="0" topLeftCell="A1">
      <selection activeCell="A6" sqref="A6"/>
    </sheetView>
  </sheetViews>
  <sheetFormatPr defaultColWidth="8.88671875" defaultRowHeight="15.75"/>
  <cols>
    <col min="1" max="1" width="29.777343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9.10546875" style="5" customWidth="1"/>
    <col min="10" max="10" width="9.4453125" style="5" customWidth="1"/>
    <col min="11" max="11" width="3.77734375" style="5" customWidth="1"/>
    <col min="12" max="12" width="9.88671875" style="5" customWidth="1"/>
    <col min="13" max="13" width="3.88671875" style="5" customWidth="1"/>
    <col min="14" max="14" width="8.88671875" style="5" customWidth="1"/>
    <col min="15" max="15" width="12.99609375" style="5" bestFit="1" customWidth="1"/>
    <col min="16" max="16" width="11.10546875" style="5" bestFit="1" customWidth="1"/>
    <col min="17" max="17" width="8.88671875" style="5" customWidth="1"/>
    <col min="18" max="18" width="10.4453125" style="5" bestFit="1" customWidth="1"/>
    <col min="19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56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2</v>
      </c>
      <c r="B6" s="11"/>
      <c r="C6" s="11"/>
      <c r="D6" s="11"/>
      <c r="E6" s="11"/>
      <c r="F6" s="11"/>
      <c r="G6" s="19"/>
      <c r="H6" s="20" t="s">
        <v>64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3"/>
    </row>
    <row r="11" spans="1:10" ht="17.25" thickBot="1">
      <c r="A11" s="34"/>
      <c r="B11" s="35"/>
      <c r="C11" s="36"/>
      <c r="D11" s="37"/>
      <c r="E11" s="35"/>
      <c r="F11" s="35"/>
      <c r="G11" s="35"/>
      <c r="H11" s="38"/>
      <c r="I11" s="80"/>
      <c r="J11" s="69"/>
    </row>
    <row r="12" spans="1:12" ht="19.5" customHeight="1" thickBot="1">
      <c r="A12" s="39" t="s">
        <v>34</v>
      </c>
      <c r="B12" s="40"/>
      <c r="C12" s="41">
        <f>C14+C29+C51+C56+C65</f>
        <v>290</v>
      </c>
      <c r="D12" s="42"/>
      <c r="E12" s="43">
        <v>3321777.4435245697</v>
      </c>
      <c r="F12" s="44"/>
      <c r="G12" s="43">
        <v>-11205.453356944301</v>
      </c>
      <c r="H12" s="13"/>
      <c r="I12" s="69"/>
      <c r="J12" s="69"/>
      <c r="K12" s="69"/>
      <c r="L12" s="69"/>
    </row>
    <row r="13" spans="1:10" ht="16.5" thickBot="1">
      <c r="A13" s="45"/>
      <c r="B13" s="11"/>
      <c r="C13" s="42"/>
      <c r="D13" s="42"/>
      <c r="E13" s="44"/>
      <c r="F13" s="44"/>
      <c r="G13" s="44"/>
      <c r="H13" s="13"/>
      <c r="I13" s="82"/>
      <c r="J13" s="83"/>
    </row>
    <row r="14" spans="1:16" ht="19.5" customHeight="1" thickBot="1">
      <c r="A14" s="46" t="s">
        <v>8</v>
      </c>
      <c r="B14" s="47"/>
      <c r="C14" s="41">
        <f>C15+C22</f>
        <v>43</v>
      </c>
      <c r="D14" s="42"/>
      <c r="E14" s="43">
        <v>829704.404292771</v>
      </c>
      <c r="F14" s="44"/>
      <c r="G14" s="43">
        <v>-19710.9013287095</v>
      </c>
      <c r="H14" s="13"/>
      <c r="J14" s="69"/>
      <c r="L14" s="69"/>
      <c r="P14" s="69"/>
    </row>
    <row r="15" spans="1:12" ht="15.75">
      <c r="A15" s="48" t="s">
        <v>9</v>
      </c>
      <c r="B15" s="49"/>
      <c r="C15" s="50">
        <f>SUM(C17:C20)</f>
        <v>22</v>
      </c>
      <c r="D15" s="42"/>
      <c r="E15" s="51">
        <v>518250.944179494</v>
      </c>
      <c r="F15" s="44"/>
      <c r="G15" s="51">
        <v>-25158.4160964288</v>
      </c>
      <c r="H15" s="13"/>
      <c r="J15" s="87"/>
      <c r="L15" s="87"/>
    </row>
    <row r="16" spans="1:16" ht="15.75">
      <c r="A16" s="45" t="s">
        <v>13</v>
      </c>
      <c r="B16" s="49"/>
      <c r="C16" s="42"/>
      <c r="D16" s="42"/>
      <c r="E16" s="88"/>
      <c r="F16" s="44"/>
      <c r="G16" s="44"/>
      <c r="H16" s="13"/>
      <c r="O16" s="79"/>
      <c r="P16" s="97"/>
    </row>
    <row r="17" spans="1:16" ht="15.75">
      <c r="A17" s="52" t="s">
        <v>14</v>
      </c>
      <c r="B17" s="49"/>
      <c r="C17" s="50">
        <v>16</v>
      </c>
      <c r="D17" s="42"/>
      <c r="E17" s="76">
        <v>403110.93177</v>
      </c>
      <c r="F17" s="78"/>
      <c r="G17" s="76">
        <v>-33062.543177945205</v>
      </c>
      <c r="H17" s="13"/>
      <c r="I17" s="69"/>
      <c r="J17" s="78"/>
      <c r="K17" s="78"/>
      <c r="L17" s="78"/>
      <c r="M17" s="69"/>
      <c r="N17" s="69"/>
      <c r="O17" s="79"/>
      <c r="P17" s="97"/>
    </row>
    <row r="18" spans="1:16" ht="15.75">
      <c r="A18" s="58" t="s">
        <v>15</v>
      </c>
      <c r="B18" s="49"/>
      <c r="C18" s="50">
        <v>3</v>
      </c>
      <c r="D18" s="42"/>
      <c r="E18" s="76">
        <v>86968.45307943539</v>
      </c>
      <c r="F18" s="44"/>
      <c r="G18" s="76">
        <v>-3126.1762199833397</v>
      </c>
      <c r="H18" s="13"/>
      <c r="I18" s="69"/>
      <c r="J18" s="101"/>
      <c r="K18" s="69"/>
      <c r="L18" s="69"/>
      <c r="M18" s="69"/>
      <c r="N18" s="69"/>
      <c r="O18" s="79"/>
      <c r="P18" s="97"/>
    </row>
    <row r="19" spans="1:16" ht="15.75">
      <c r="A19" s="52" t="s">
        <v>16</v>
      </c>
      <c r="B19" s="49"/>
      <c r="C19" s="50">
        <v>2</v>
      </c>
      <c r="D19" s="42"/>
      <c r="E19" s="76">
        <v>28170.4051960588</v>
      </c>
      <c r="F19" s="44"/>
      <c r="G19" s="76">
        <v>11030.292455338</v>
      </c>
      <c r="H19" s="13"/>
      <c r="J19" s="69"/>
      <c r="K19" s="69"/>
      <c r="L19" s="69"/>
      <c r="M19" s="69"/>
      <c r="N19" s="69"/>
      <c r="O19" s="79"/>
      <c r="P19" s="97"/>
    </row>
    <row r="20" spans="1:16" ht="15.75">
      <c r="A20" s="52" t="s">
        <v>17</v>
      </c>
      <c r="B20" s="49"/>
      <c r="C20" s="50">
        <v>1</v>
      </c>
      <c r="D20" s="42"/>
      <c r="E20" s="51">
        <v>1.154134</v>
      </c>
      <c r="F20" s="44"/>
      <c r="G20" s="51">
        <v>0.0108461616880027</v>
      </c>
      <c r="H20" s="13"/>
      <c r="J20" s="69"/>
      <c r="K20" s="69"/>
      <c r="L20" s="69"/>
      <c r="M20" s="69"/>
      <c r="N20" s="69"/>
      <c r="O20" s="79"/>
      <c r="P20" s="97"/>
    </row>
    <row r="21" spans="1:16" ht="15.75">
      <c r="A21" s="52"/>
      <c r="B21" s="49"/>
      <c r="C21" s="42"/>
      <c r="D21" s="42"/>
      <c r="E21" s="42"/>
      <c r="F21" s="42"/>
      <c r="G21" s="42"/>
      <c r="H21" s="13"/>
      <c r="J21" s="69"/>
      <c r="K21" s="69"/>
      <c r="L21" s="69"/>
      <c r="M21" s="69"/>
      <c r="N21" s="69"/>
      <c r="O21" s="79"/>
      <c r="P21" s="97"/>
    </row>
    <row r="22" spans="1:16" ht="15.75">
      <c r="A22" s="48" t="s">
        <v>39</v>
      </c>
      <c r="B22" s="49"/>
      <c r="C22" s="50">
        <f>SUM(C24:C27)</f>
        <v>21</v>
      </c>
      <c r="D22" s="42"/>
      <c r="E22" s="51">
        <v>311453.46011327696</v>
      </c>
      <c r="F22" s="44"/>
      <c r="G22" s="51">
        <v>5447.51476771926</v>
      </c>
      <c r="H22" s="13"/>
      <c r="I22" s="69"/>
      <c r="O22" s="79"/>
      <c r="P22" s="97"/>
    </row>
    <row r="23" spans="1:16" ht="15.75">
      <c r="A23" s="45" t="s">
        <v>13</v>
      </c>
      <c r="B23" s="49"/>
      <c r="C23" s="42"/>
      <c r="D23" s="42"/>
      <c r="E23" s="44"/>
      <c r="F23" s="44"/>
      <c r="G23" s="44"/>
      <c r="H23" s="13"/>
      <c r="O23" s="79"/>
      <c r="P23" s="97"/>
    </row>
    <row r="24" spans="1:16" ht="15.75">
      <c r="A24" s="52" t="s">
        <v>14</v>
      </c>
      <c r="B24" s="53"/>
      <c r="C24" s="50">
        <v>14</v>
      </c>
      <c r="D24" s="42"/>
      <c r="E24" s="76">
        <v>194317.849506</v>
      </c>
      <c r="F24" s="78"/>
      <c r="G24" s="76">
        <v>-8643.2254991609</v>
      </c>
      <c r="H24" s="57"/>
      <c r="J24" s="94"/>
      <c r="K24" s="94"/>
      <c r="L24" s="94"/>
      <c r="M24" s="94"/>
      <c r="N24" s="94"/>
      <c r="O24" s="79"/>
      <c r="P24" s="97"/>
    </row>
    <row r="25" spans="1:12" ht="15.75">
      <c r="A25" s="58" t="s">
        <v>15</v>
      </c>
      <c r="B25" s="53"/>
      <c r="C25" s="54">
        <v>3</v>
      </c>
      <c r="D25" s="55"/>
      <c r="E25" s="76">
        <v>65676.42860602771</v>
      </c>
      <c r="F25" s="84"/>
      <c r="G25" s="75">
        <v>2398.12224015107</v>
      </c>
      <c r="H25" s="57"/>
      <c r="I25" s="69"/>
      <c r="J25" s="94"/>
      <c r="K25" s="94"/>
      <c r="L25" s="94"/>
    </row>
    <row r="26" spans="1:12" ht="15.75">
      <c r="A26" s="52" t="s">
        <v>16</v>
      </c>
      <c r="B26" s="53"/>
      <c r="C26" s="54">
        <v>3</v>
      </c>
      <c r="D26" s="55"/>
      <c r="E26" s="75">
        <v>48991.2333079314</v>
      </c>
      <c r="F26" s="84"/>
      <c r="G26" s="75">
        <v>12448.1677554101</v>
      </c>
      <c r="H26" s="57"/>
      <c r="J26" s="94"/>
      <c r="K26" s="94"/>
      <c r="L26" s="94"/>
    </row>
    <row r="27" spans="1:12" ht="15.75">
      <c r="A27" s="52" t="s">
        <v>17</v>
      </c>
      <c r="B27" s="53"/>
      <c r="C27" s="54">
        <v>1</v>
      </c>
      <c r="D27" s="55"/>
      <c r="E27" s="59">
        <v>2467.9486933183</v>
      </c>
      <c r="F27" s="56"/>
      <c r="G27" s="59">
        <v>-755.549728681003</v>
      </c>
      <c r="H27" s="57"/>
      <c r="I27" s="69"/>
      <c r="J27" s="94"/>
      <c r="K27" s="94"/>
      <c r="L27" s="94"/>
    </row>
    <row r="28" spans="1:8" ht="16.5" thickBot="1">
      <c r="A28" s="48"/>
      <c r="B28" s="49"/>
      <c r="C28" s="42"/>
      <c r="D28" s="42"/>
      <c r="E28" s="44"/>
      <c r="F28" s="44"/>
      <c r="G28" s="44"/>
      <c r="H28" s="13"/>
    </row>
    <row r="29" spans="1:12" ht="19.5" customHeight="1" thickBot="1">
      <c r="A29" s="46" t="s">
        <v>10</v>
      </c>
      <c r="B29" s="47"/>
      <c r="C29" s="41">
        <f>C30+C37+C44</f>
        <v>51</v>
      </c>
      <c r="D29" s="42"/>
      <c r="E29" s="43">
        <v>1221726.42794547</v>
      </c>
      <c r="F29" s="44"/>
      <c r="G29" s="43">
        <v>-21589.3650603268</v>
      </c>
      <c r="H29" s="60"/>
      <c r="L29" s="44"/>
    </row>
    <row r="30" spans="1:14" ht="15.75">
      <c r="A30" s="48" t="s">
        <v>11</v>
      </c>
      <c r="B30" s="49"/>
      <c r="C30" s="50">
        <f>SUM(C32:C35)</f>
        <v>19</v>
      </c>
      <c r="D30" s="42"/>
      <c r="E30" s="51">
        <v>832693.244647914</v>
      </c>
      <c r="F30" s="44"/>
      <c r="G30" s="51">
        <v>-26970.6899657593</v>
      </c>
      <c r="H30" s="13"/>
      <c r="K30" s="42"/>
      <c r="L30" s="91"/>
      <c r="M30" s="79"/>
      <c r="N30" s="79"/>
    </row>
    <row r="31" spans="1:13" ht="15.75">
      <c r="A31" s="45" t="s">
        <v>13</v>
      </c>
      <c r="B31" s="49"/>
      <c r="C31" s="42"/>
      <c r="D31" s="42"/>
      <c r="E31" s="44"/>
      <c r="F31" s="44"/>
      <c r="G31" s="44"/>
      <c r="H31" s="13"/>
      <c r="I31" s="79"/>
      <c r="J31" s="83"/>
      <c r="K31" s="42"/>
      <c r="L31" s="92"/>
      <c r="M31" s="79"/>
    </row>
    <row r="32" spans="1:14" ht="15.75">
      <c r="A32" s="52" t="s">
        <v>14</v>
      </c>
      <c r="B32" s="49"/>
      <c r="C32" s="50">
        <v>10</v>
      </c>
      <c r="D32" s="42"/>
      <c r="E32" s="76">
        <v>632757.896918</v>
      </c>
      <c r="F32" s="78"/>
      <c r="G32" s="76">
        <v>-26890.5514524501</v>
      </c>
      <c r="H32" s="13"/>
      <c r="I32" s="79"/>
      <c r="J32" s="69"/>
      <c r="K32" s="69"/>
      <c r="L32" s="69"/>
      <c r="M32" s="69"/>
      <c r="N32" s="69"/>
    </row>
    <row r="33" spans="1:14" ht="15.75">
      <c r="A33" s="58" t="s">
        <v>15</v>
      </c>
      <c r="B33" s="49"/>
      <c r="C33" s="50">
        <v>3</v>
      </c>
      <c r="D33" s="42"/>
      <c r="E33" s="51">
        <v>38210.855625925105</v>
      </c>
      <c r="F33" s="44"/>
      <c r="G33" s="51">
        <v>-33.1489427233224</v>
      </c>
      <c r="H33" s="13"/>
      <c r="I33" s="79"/>
      <c r="J33" s="69"/>
      <c r="K33" s="69"/>
      <c r="L33" s="69"/>
      <c r="M33" s="69"/>
      <c r="N33" s="69"/>
    </row>
    <row r="34" spans="1:14" ht="15.75">
      <c r="A34" s="52" t="s">
        <v>16</v>
      </c>
      <c r="B34" s="49"/>
      <c r="C34" s="50">
        <v>1</v>
      </c>
      <c r="D34" s="42"/>
      <c r="E34" s="51">
        <v>9229.4003784178</v>
      </c>
      <c r="F34" s="44"/>
      <c r="G34" s="51">
        <v>849.983632149906</v>
      </c>
      <c r="H34" s="13"/>
      <c r="I34" s="79"/>
      <c r="J34" s="69"/>
      <c r="K34" s="69"/>
      <c r="L34" s="69"/>
      <c r="M34" s="69"/>
      <c r="N34" s="69"/>
    </row>
    <row r="35" spans="1:14" ht="15.75">
      <c r="A35" s="52" t="s">
        <v>17</v>
      </c>
      <c r="B35" s="49"/>
      <c r="C35" s="50">
        <v>5</v>
      </c>
      <c r="D35" s="42"/>
      <c r="E35" s="51">
        <v>152495.09172557102</v>
      </c>
      <c r="F35" s="44"/>
      <c r="G35" s="51">
        <v>-896.973202735816</v>
      </c>
      <c r="H35" s="13"/>
      <c r="I35" s="79"/>
      <c r="J35" s="69"/>
      <c r="K35" s="69"/>
      <c r="L35" s="69"/>
      <c r="M35" s="69"/>
      <c r="N35" s="69"/>
    </row>
    <row r="36" spans="1:14" ht="15.75">
      <c r="A36" s="48"/>
      <c r="B36" s="49"/>
      <c r="C36" s="42"/>
      <c r="D36" s="42"/>
      <c r="E36" s="44"/>
      <c r="F36" s="44"/>
      <c r="G36" s="44"/>
      <c r="H36" s="13"/>
      <c r="J36" s="69"/>
      <c r="K36" s="69"/>
      <c r="L36" s="69"/>
      <c r="M36" s="69"/>
      <c r="N36" s="69"/>
    </row>
    <row r="37" spans="1:12" ht="15.75">
      <c r="A37" s="61" t="s">
        <v>12</v>
      </c>
      <c r="B37" s="53"/>
      <c r="C37" s="50">
        <f>SUM(C39:C42)</f>
        <v>17</v>
      </c>
      <c r="D37" s="42"/>
      <c r="E37" s="51">
        <v>245622.69423839098</v>
      </c>
      <c r="F37" s="44"/>
      <c r="G37" s="51">
        <v>-248.82104405263098</v>
      </c>
      <c r="H37" s="57"/>
      <c r="J37" s="62"/>
      <c r="K37" s="11"/>
      <c r="L37" s="93"/>
    </row>
    <row r="38" spans="1:12" ht="15.75">
      <c r="A38" s="45" t="s">
        <v>13</v>
      </c>
      <c r="B38" s="53"/>
      <c r="C38" s="55"/>
      <c r="D38" s="55"/>
      <c r="E38" s="56"/>
      <c r="F38" s="56"/>
      <c r="G38" s="56"/>
      <c r="H38" s="57"/>
      <c r="I38" s="62"/>
      <c r="J38" s="62"/>
      <c r="K38" s="11"/>
      <c r="L38" s="93"/>
    </row>
    <row r="39" spans="1:12" ht="15.75">
      <c r="A39" s="52" t="s">
        <v>14</v>
      </c>
      <c r="B39" s="53"/>
      <c r="C39" s="54">
        <v>12</v>
      </c>
      <c r="D39" s="55"/>
      <c r="E39" s="75">
        <v>219291.851382</v>
      </c>
      <c r="F39" s="84"/>
      <c r="G39" s="75">
        <v>-1411.24331030019</v>
      </c>
      <c r="H39" s="57"/>
      <c r="I39" s="77"/>
      <c r="J39" s="62"/>
      <c r="K39" s="11"/>
      <c r="L39" s="92"/>
    </row>
    <row r="40" spans="1:12" ht="15.75">
      <c r="A40" s="103" t="s">
        <v>15</v>
      </c>
      <c r="B40" s="104"/>
      <c r="C40" s="105"/>
      <c r="D40" s="106"/>
      <c r="E40" s="75"/>
      <c r="F40" s="84"/>
      <c r="G40" s="75"/>
      <c r="H40" s="107"/>
      <c r="I40" s="77"/>
      <c r="J40" s="77"/>
      <c r="K40" s="11"/>
      <c r="L40" s="92"/>
    </row>
    <row r="41" spans="1:12" ht="15.75">
      <c r="A41" s="52" t="s">
        <v>16</v>
      </c>
      <c r="B41" s="53"/>
      <c r="C41" s="54"/>
      <c r="D41" s="55"/>
      <c r="E41" s="59"/>
      <c r="F41" s="56"/>
      <c r="G41" s="59"/>
      <c r="H41" s="57"/>
      <c r="I41" s="77"/>
      <c r="J41" s="77"/>
      <c r="K41" s="11"/>
      <c r="L41" s="93"/>
    </row>
    <row r="42" spans="1:12" ht="15.75">
      <c r="A42" s="52" t="s">
        <v>17</v>
      </c>
      <c r="B42" s="53"/>
      <c r="C42" s="54">
        <v>5</v>
      </c>
      <c r="D42" s="55"/>
      <c r="E42" s="59">
        <v>26330.8428563917</v>
      </c>
      <c r="F42" s="84"/>
      <c r="G42" s="75">
        <v>1162.42226624756</v>
      </c>
      <c r="H42" s="57"/>
      <c r="I42" s="62"/>
      <c r="J42" s="77"/>
      <c r="K42" s="11"/>
      <c r="L42" s="93"/>
    </row>
    <row r="43" spans="1:12" ht="15.75">
      <c r="A43" s="52"/>
      <c r="B43" s="53"/>
      <c r="C43" s="55"/>
      <c r="D43" s="55"/>
      <c r="E43" s="56"/>
      <c r="F43" s="84"/>
      <c r="G43" s="84"/>
      <c r="H43" s="57"/>
      <c r="I43" s="62"/>
      <c r="J43" s="77"/>
      <c r="K43" s="11"/>
      <c r="L43" s="93"/>
    </row>
    <row r="44" spans="1:12" ht="15.75">
      <c r="A44" s="61" t="s">
        <v>43</v>
      </c>
      <c r="B44" s="53"/>
      <c r="C44" s="50">
        <f>SUM(C46:C49)</f>
        <v>15</v>
      </c>
      <c r="D44" s="42"/>
      <c r="E44" s="51">
        <v>143410.489059165</v>
      </c>
      <c r="F44" s="44"/>
      <c r="G44" s="51">
        <v>5630.145949485171</v>
      </c>
      <c r="H44" s="57"/>
      <c r="I44" s="62"/>
      <c r="J44" s="77"/>
      <c r="K44" s="11"/>
      <c r="L44" s="93"/>
    </row>
    <row r="45" spans="1:12" ht="15.75">
      <c r="A45" s="45" t="s">
        <v>13</v>
      </c>
      <c r="B45" s="53"/>
      <c r="C45" s="55"/>
      <c r="D45" s="55"/>
      <c r="E45" s="56"/>
      <c r="F45" s="56"/>
      <c r="G45" s="56"/>
      <c r="H45" s="57"/>
      <c r="I45" s="62"/>
      <c r="J45" s="77"/>
      <c r="K45" s="11"/>
      <c r="L45" s="93"/>
    </row>
    <row r="46" spans="1:12" ht="15.75">
      <c r="A46" s="52" t="s">
        <v>14</v>
      </c>
      <c r="B46" s="53"/>
      <c r="C46" s="54">
        <v>7</v>
      </c>
      <c r="D46" s="55"/>
      <c r="E46" s="75">
        <v>63441.523856</v>
      </c>
      <c r="F46" s="84"/>
      <c r="G46" s="75">
        <v>151.700704595516</v>
      </c>
      <c r="H46" s="57"/>
      <c r="I46" s="62"/>
      <c r="J46" s="77"/>
      <c r="K46" s="11"/>
      <c r="L46" s="93"/>
    </row>
    <row r="47" spans="1:12" ht="15.75">
      <c r="A47" s="58" t="s">
        <v>15</v>
      </c>
      <c r="B47" s="53"/>
      <c r="C47" s="54"/>
      <c r="D47" s="55"/>
      <c r="E47" s="59"/>
      <c r="F47" s="56"/>
      <c r="G47" s="59"/>
      <c r="H47" s="57"/>
      <c r="I47" s="62"/>
      <c r="J47" s="77"/>
      <c r="K47" s="11"/>
      <c r="L47" s="93"/>
    </row>
    <row r="48" spans="1:12" ht="15.75">
      <c r="A48" s="52" t="s">
        <v>16</v>
      </c>
      <c r="B48" s="53"/>
      <c r="C48" s="54"/>
      <c r="D48" s="55"/>
      <c r="E48" s="59"/>
      <c r="F48" s="56"/>
      <c r="G48" s="59"/>
      <c r="H48" s="57"/>
      <c r="I48" s="62"/>
      <c r="J48" s="77"/>
      <c r="K48" s="11"/>
      <c r="L48" s="93"/>
    </row>
    <row r="49" spans="1:12" ht="15.75">
      <c r="A49" s="52" t="s">
        <v>17</v>
      </c>
      <c r="B49" s="53"/>
      <c r="C49" s="54">
        <v>8</v>
      </c>
      <c r="D49" s="55"/>
      <c r="E49" s="59">
        <v>79754.09869750509</v>
      </c>
      <c r="F49" s="84"/>
      <c r="G49" s="75">
        <v>5480.73100301855</v>
      </c>
      <c r="H49" s="57"/>
      <c r="I49" s="62"/>
      <c r="J49" s="77"/>
      <c r="K49" s="11"/>
      <c r="L49" s="93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K50" s="11"/>
      <c r="L50" s="92"/>
    </row>
    <row r="51" spans="1:12" ht="19.5" customHeight="1" thickBot="1">
      <c r="A51" s="46" t="s">
        <v>18</v>
      </c>
      <c r="B51" s="47"/>
      <c r="C51" s="41">
        <f>SUM(C52:C54)</f>
        <v>104</v>
      </c>
      <c r="D51" s="42" t="s">
        <v>0</v>
      </c>
      <c r="E51" s="43">
        <v>847557.917715947</v>
      </c>
      <c r="F51" s="44"/>
      <c r="G51" s="43">
        <v>24018.1094447976</v>
      </c>
      <c r="H51" s="13"/>
      <c r="J51" s="69"/>
      <c r="K51" s="11"/>
      <c r="L51" s="92"/>
    </row>
    <row r="52" spans="1:12" ht="15.75" customHeight="1">
      <c r="A52" s="48" t="s">
        <v>19</v>
      </c>
      <c r="B52" s="47"/>
      <c r="C52" s="50">
        <v>41</v>
      </c>
      <c r="D52" s="42"/>
      <c r="E52" s="76">
        <v>409619.887815029</v>
      </c>
      <c r="F52" s="78"/>
      <c r="G52" s="76">
        <v>12297.2279296584</v>
      </c>
      <c r="H52" s="13"/>
      <c r="I52" s="69"/>
      <c r="J52" s="78"/>
      <c r="K52" s="11"/>
      <c r="L52" s="92"/>
    </row>
    <row r="53" spans="1:12" ht="15.75" customHeight="1">
      <c r="A53" s="48" t="s">
        <v>20</v>
      </c>
      <c r="B53" s="47"/>
      <c r="C53" s="50">
        <v>50</v>
      </c>
      <c r="D53" s="42"/>
      <c r="E53" s="76">
        <v>389599.902884765</v>
      </c>
      <c r="F53" s="78"/>
      <c r="G53" s="76">
        <v>7518.900355137591</v>
      </c>
      <c r="H53" s="13"/>
      <c r="J53" s="78"/>
      <c r="K53" s="11"/>
      <c r="L53" s="92"/>
    </row>
    <row r="54" spans="1:12" ht="15.75" customHeight="1">
      <c r="A54" s="48" t="s">
        <v>44</v>
      </c>
      <c r="B54" s="47"/>
      <c r="C54" s="50">
        <v>13</v>
      </c>
      <c r="D54" s="42"/>
      <c r="E54" s="76">
        <v>48338.1270161519</v>
      </c>
      <c r="F54" s="78"/>
      <c r="G54" s="76">
        <v>4201.98116000158</v>
      </c>
      <c r="H54" s="13"/>
      <c r="J54" s="44"/>
      <c r="K54" s="11"/>
      <c r="L54" s="92"/>
    </row>
    <row r="55" spans="1:12" ht="19.5" customHeight="1" thickBot="1">
      <c r="A55" s="63"/>
      <c r="B55" s="47"/>
      <c r="C55" s="42"/>
      <c r="D55" s="42"/>
      <c r="E55" s="44"/>
      <c r="F55" s="44"/>
      <c r="G55" s="44"/>
      <c r="H55" s="13"/>
      <c r="K55" s="11"/>
      <c r="L55" s="11"/>
    </row>
    <row r="56" spans="1:12" ht="19.5" customHeight="1" thickBot="1">
      <c r="A56" s="46" t="s">
        <v>21</v>
      </c>
      <c r="B56" s="47"/>
      <c r="C56" s="41">
        <f>SUM(C58:C63)</f>
        <v>84</v>
      </c>
      <c r="D56" s="42"/>
      <c r="E56" s="43">
        <v>334917.74086602504</v>
      </c>
      <c r="F56" s="44"/>
      <c r="G56" s="43">
        <v>872.890795712996</v>
      </c>
      <c r="H56" s="60"/>
      <c r="J56" s="69"/>
      <c r="K56" s="11"/>
      <c r="L56" s="91"/>
    </row>
    <row r="57" spans="1:9" ht="15.75">
      <c r="A57" s="45" t="s">
        <v>13</v>
      </c>
      <c r="B57" s="47"/>
      <c r="C57" s="42"/>
      <c r="D57" s="42"/>
      <c r="E57" s="91"/>
      <c r="F57" s="89"/>
      <c r="G57" s="89"/>
      <c r="H57" s="13"/>
      <c r="I57" s="69"/>
    </row>
    <row r="58" spans="1:14" ht="15.75">
      <c r="A58" s="52" t="s">
        <v>14</v>
      </c>
      <c r="B58" s="47"/>
      <c r="C58" s="50">
        <v>7</v>
      </c>
      <c r="D58" s="42"/>
      <c r="E58" s="59">
        <v>25752.087344</v>
      </c>
      <c r="F58" s="56"/>
      <c r="G58" s="59">
        <v>-2373.87401475604</v>
      </c>
      <c r="H58" s="13"/>
      <c r="I58" s="69"/>
      <c r="J58" s="69"/>
      <c r="K58" s="69"/>
      <c r="L58" s="69"/>
      <c r="M58" s="69"/>
      <c r="N58" s="69"/>
    </row>
    <row r="59" spans="1:14" ht="15.75">
      <c r="A59" s="52" t="s">
        <v>40</v>
      </c>
      <c r="B59" s="47"/>
      <c r="C59" s="50">
        <v>15</v>
      </c>
      <c r="D59" s="42"/>
      <c r="E59" s="75">
        <v>130049.044931632</v>
      </c>
      <c r="F59" s="84"/>
      <c r="G59" s="75">
        <v>1021.34163710194</v>
      </c>
      <c r="H59" s="13"/>
      <c r="I59" s="69"/>
      <c r="J59" s="84"/>
      <c r="K59" s="69"/>
      <c r="L59" s="69"/>
      <c r="M59" s="69"/>
      <c r="N59" s="69"/>
    </row>
    <row r="60" spans="1:14" ht="15.75">
      <c r="A60" s="52" t="s">
        <v>45</v>
      </c>
      <c r="B60" s="47"/>
      <c r="C60" s="50">
        <v>9</v>
      </c>
      <c r="D60" s="42"/>
      <c r="E60" s="76">
        <v>24523.0626431347</v>
      </c>
      <c r="F60" s="78"/>
      <c r="G60" s="76">
        <v>162.60186513982902</v>
      </c>
      <c r="H60" s="13"/>
      <c r="I60" s="69"/>
      <c r="J60" s="69"/>
      <c r="K60" s="69"/>
      <c r="L60" s="69"/>
      <c r="M60" s="69"/>
      <c r="N60" s="69"/>
    </row>
    <row r="61" spans="1:14" ht="15.75">
      <c r="A61" s="52" t="s">
        <v>48</v>
      </c>
      <c r="B61" s="47"/>
      <c r="C61" s="50">
        <v>18</v>
      </c>
      <c r="D61" s="42"/>
      <c r="E61" s="51">
        <v>32411.0573495064</v>
      </c>
      <c r="F61" s="44"/>
      <c r="G61" s="51">
        <v>599.657375119857</v>
      </c>
      <c r="H61" s="13"/>
      <c r="I61" s="69"/>
      <c r="J61" s="69"/>
      <c r="K61" s="69"/>
      <c r="L61" s="69"/>
      <c r="M61" s="69"/>
      <c r="N61" s="69"/>
    </row>
    <row r="62" spans="1:14" ht="15.75">
      <c r="A62" s="52" t="s">
        <v>46</v>
      </c>
      <c r="B62" s="47"/>
      <c r="C62" s="50">
        <v>20</v>
      </c>
      <c r="D62" s="42"/>
      <c r="E62" s="51">
        <v>89789.6248507298</v>
      </c>
      <c r="F62" s="44"/>
      <c r="G62" s="51">
        <v>229.886383153056</v>
      </c>
      <c r="H62" s="13"/>
      <c r="I62" s="69"/>
      <c r="J62" s="69"/>
      <c r="K62" s="69"/>
      <c r="L62" s="69"/>
      <c r="M62" s="69"/>
      <c r="N62" s="69"/>
    </row>
    <row r="63" spans="1:14" ht="15.75">
      <c r="A63" s="52" t="s">
        <v>47</v>
      </c>
      <c r="B63" s="47"/>
      <c r="C63" s="50">
        <v>15</v>
      </c>
      <c r="D63" s="42"/>
      <c r="E63" s="75">
        <v>32392.863747022202</v>
      </c>
      <c r="F63" s="84"/>
      <c r="G63" s="75">
        <v>1233.27754995435</v>
      </c>
      <c r="H63" s="13"/>
      <c r="J63" s="69"/>
      <c r="K63" s="69"/>
      <c r="L63" s="69"/>
      <c r="M63" s="69"/>
      <c r="N63" s="69"/>
    </row>
    <row r="64" spans="1:14" ht="16.5" thickBot="1">
      <c r="A64" s="48"/>
      <c r="B64" s="47"/>
      <c r="C64" s="42"/>
      <c r="D64" s="42"/>
      <c r="E64" s="44"/>
      <c r="F64" s="44"/>
      <c r="G64" s="44"/>
      <c r="H64" s="13"/>
      <c r="I64" s="69"/>
      <c r="J64" s="69"/>
      <c r="K64" s="69"/>
      <c r="L64" s="93"/>
      <c r="M64" s="69"/>
      <c r="N64" s="69"/>
    </row>
    <row r="65" spans="1:10" ht="20.25" customHeight="1" thickBot="1">
      <c r="A65" s="46" t="s">
        <v>36</v>
      </c>
      <c r="B65" s="47"/>
      <c r="C65" s="41">
        <v>8</v>
      </c>
      <c r="D65" s="42"/>
      <c r="E65" s="85">
        <v>87870.95270436</v>
      </c>
      <c r="F65" s="78"/>
      <c r="G65" s="85">
        <v>5203.81279158139</v>
      </c>
      <c r="H65" s="13"/>
      <c r="J65" s="69"/>
    </row>
    <row r="66" spans="1:10" ht="16.5" thickBot="1">
      <c r="A66" s="65"/>
      <c r="B66" s="66"/>
      <c r="C66" s="67"/>
      <c r="D66" s="67"/>
      <c r="E66" s="67"/>
      <c r="F66" s="67"/>
      <c r="G66" s="67"/>
      <c r="H66" s="23"/>
      <c r="J66" s="78"/>
    </row>
    <row r="67" spans="1:10" ht="15.75">
      <c r="A67" s="68"/>
      <c r="B67" s="11"/>
      <c r="C67" s="11"/>
      <c r="D67" s="11"/>
      <c r="E67" s="44"/>
      <c r="F67" s="44"/>
      <c r="G67" s="44"/>
      <c r="H67" s="11"/>
      <c r="J67" s="69"/>
    </row>
    <row r="68" spans="2:8" ht="15.75">
      <c r="B68" s="11"/>
      <c r="C68" s="11"/>
      <c r="D68" s="11"/>
      <c r="E68" s="44"/>
      <c r="F68" s="44"/>
      <c r="G68" s="44"/>
      <c r="H68" s="11"/>
    </row>
    <row r="69" spans="2:8" ht="15.75"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42"/>
      <c r="D71" s="42"/>
      <c r="E71" s="56"/>
      <c r="F71" s="56"/>
      <c r="G71" s="56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9"/>
      <c r="F75" s="69"/>
      <c r="G75" s="69"/>
    </row>
    <row r="76" spans="5:7" ht="15.75">
      <c r="E76" s="69"/>
      <c r="F76" s="69"/>
      <c r="G76" s="69"/>
    </row>
    <row r="77" spans="5:7" ht="15.75">
      <c r="E77" s="69"/>
      <c r="F77" s="69"/>
      <c r="G77" s="69"/>
    </row>
    <row r="78" spans="5:7" ht="15.75">
      <c r="E78" s="69"/>
      <c r="F78" s="69"/>
      <c r="G78" s="69"/>
    </row>
    <row r="79" spans="5:7" ht="15.75">
      <c r="E79" s="69"/>
      <c r="F79" s="69"/>
      <c r="G79" s="69"/>
    </row>
    <row r="80" spans="5:7" ht="15.75">
      <c r="E80" s="69"/>
      <c r="F80" s="69"/>
      <c r="G80" s="69"/>
    </row>
    <row r="81" spans="5:7" ht="15.75">
      <c r="E81" s="69"/>
      <c r="F81" s="69"/>
      <c r="G81" s="69"/>
    </row>
    <row r="82" spans="5:7" ht="15.75">
      <c r="E82" s="69"/>
      <c r="F82" s="69"/>
      <c r="G82" s="69"/>
    </row>
    <row r="83" spans="5:7" ht="15.75">
      <c r="E83" s="69"/>
      <c r="F83" s="69"/>
      <c r="G83" s="69"/>
    </row>
    <row r="84" spans="5:7" ht="15.75">
      <c r="E84" s="69"/>
      <c r="F84" s="69"/>
      <c r="G84" s="69"/>
    </row>
    <row r="85" spans="5:7" ht="15.75">
      <c r="E85" s="69"/>
      <c r="F85" s="69"/>
      <c r="G85" s="69"/>
    </row>
    <row r="86" spans="5:7" ht="15.75">
      <c r="E86" s="69"/>
      <c r="F86" s="69"/>
      <c r="G86" s="69"/>
    </row>
    <row r="87" spans="5:7" ht="15.75">
      <c r="E87" s="69"/>
      <c r="F87" s="69"/>
      <c r="G87" s="69"/>
    </row>
    <row r="88" spans="5:7" ht="15.75">
      <c r="E88" s="69"/>
      <c r="F88" s="69"/>
      <c r="G88" s="69"/>
    </row>
    <row r="89" spans="5:7" ht="15.75">
      <c r="E89" s="69"/>
      <c r="F89" s="69"/>
      <c r="G89" s="69"/>
    </row>
    <row r="90" spans="5:7" ht="15.75">
      <c r="E90" s="69"/>
      <c r="F90" s="69"/>
      <c r="G90" s="69"/>
    </row>
  </sheetData>
  <sheetProtection/>
  <printOptions/>
  <pageMargins left="0.88" right="0.69" top="0.65" bottom="0.81" header="0.5" footer="0.5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1"/>
  <sheetViews>
    <sheetView zoomScale="85" zoomScaleNormal="85" zoomScalePageLayoutView="0" workbookViewId="0" topLeftCell="A37">
      <selection activeCell="A6" sqref="A6"/>
    </sheetView>
  </sheetViews>
  <sheetFormatPr defaultColWidth="8.88671875" defaultRowHeight="15.75"/>
  <cols>
    <col min="1" max="1" width="34.10546875" style="5" customWidth="1"/>
    <col min="2" max="2" width="5.4453125" style="5" customWidth="1"/>
    <col min="3" max="3" width="12.4453125" style="5" customWidth="1"/>
    <col min="4" max="4" width="5.4453125" style="5" customWidth="1"/>
    <col min="5" max="5" width="12.4453125" style="5" customWidth="1"/>
    <col min="6" max="6" width="5.4453125" style="5" customWidth="1"/>
    <col min="7" max="7" width="12.4453125" style="5" customWidth="1"/>
    <col min="8" max="8" width="5.4453125" style="5" customWidth="1"/>
    <col min="9" max="9" width="8.88671875" style="5" customWidth="1"/>
    <col min="10" max="10" width="12.99609375" style="5" bestFit="1" customWidth="1"/>
    <col min="11" max="11" width="3.21484375" style="5" bestFit="1" customWidth="1"/>
    <col min="12" max="12" width="10.88671875" style="5" customWidth="1"/>
    <col min="13" max="13" width="3.21484375" style="5" bestFit="1" customWidth="1"/>
    <col min="14" max="16384" width="8.88671875" style="5" customWidth="1"/>
  </cols>
  <sheetData>
    <row r="1" spans="1:8" ht="23.25" thickBot="1">
      <c r="A1" s="1" t="s">
        <v>1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32</v>
      </c>
      <c r="D4" s="14"/>
      <c r="E4" s="15"/>
      <c r="F4" s="15"/>
      <c r="G4" s="15"/>
      <c r="H4" s="16"/>
    </row>
    <row r="5" spans="1:8" ht="15.75">
      <c r="A5" s="17"/>
      <c r="B5" s="14"/>
      <c r="C5" s="14"/>
      <c r="D5" s="14"/>
      <c r="E5" s="15"/>
      <c r="F5" s="15"/>
      <c r="G5" s="15"/>
      <c r="H5" s="16"/>
    </row>
    <row r="6" spans="1:8" ht="15.75">
      <c r="A6" s="18" t="s">
        <v>31</v>
      </c>
      <c r="B6" s="11"/>
      <c r="C6" s="11"/>
      <c r="D6" s="11"/>
      <c r="E6" s="11"/>
      <c r="F6" s="11"/>
      <c r="G6" s="19"/>
      <c r="H6" s="20" t="str">
        <f>'Belf. nyilv. nyvg. ép. alap'!H6</f>
        <v>Dátum:  2017/05/31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3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5</v>
      </c>
      <c r="B10" s="30"/>
      <c r="C10" s="31" t="s">
        <v>6</v>
      </c>
      <c r="D10" s="32"/>
      <c r="E10" s="31" t="s">
        <v>38</v>
      </c>
      <c r="F10" s="31"/>
      <c r="G10" s="31" t="s">
        <v>33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3" ht="19.5" customHeight="1" thickBot="1">
      <c r="A12" s="39" t="s">
        <v>34</v>
      </c>
      <c r="B12" s="40"/>
      <c r="C12" s="41">
        <f>C14+C19+C24+C29+C34+C45</f>
        <v>316</v>
      </c>
      <c r="D12" s="108"/>
      <c r="E12" s="43">
        <f>E14+E19+E24+E29+E34+E45</f>
        <v>2679695.482702875</v>
      </c>
      <c r="F12" s="109"/>
      <c r="G12" s="43">
        <f>G14+G19+G24+G29+G34+G45</f>
        <v>44838.83800483002</v>
      </c>
      <c r="H12" s="13"/>
      <c r="J12" s="44"/>
      <c r="K12" s="44"/>
      <c r="L12" s="44"/>
      <c r="M12" s="11"/>
    </row>
    <row r="13" spans="1:13" ht="16.5" thickBot="1">
      <c r="A13" s="45"/>
      <c r="B13" s="11"/>
      <c r="C13" s="42"/>
      <c r="D13" s="44"/>
      <c r="E13" s="44"/>
      <c r="F13" s="44"/>
      <c r="G13" s="44"/>
      <c r="H13" s="13"/>
      <c r="J13" s="11"/>
      <c r="K13" s="11"/>
      <c r="L13" s="44"/>
      <c r="M13" s="11"/>
    </row>
    <row r="14" spans="1:13" ht="16.5" thickBot="1">
      <c r="A14" s="46" t="s">
        <v>50</v>
      </c>
      <c r="B14" s="49"/>
      <c r="C14" s="41">
        <f>SUM(C16:C17)</f>
        <v>7</v>
      </c>
      <c r="D14" s="44"/>
      <c r="E14" s="43">
        <v>41770.3419013444</v>
      </c>
      <c r="F14" s="44"/>
      <c r="G14" s="43">
        <v>53.4596903309206</v>
      </c>
      <c r="H14" s="13"/>
      <c r="I14" s="69"/>
      <c r="J14" s="44"/>
      <c r="K14" s="11"/>
      <c r="L14" s="11"/>
      <c r="M14" s="11"/>
    </row>
    <row r="15" spans="1:13" ht="15.75">
      <c r="A15" s="45" t="s">
        <v>13</v>
      </c>
      <c r="B15" s="49"/>
      <c r="C15" s="42"/>
      <c r="D15" s="44"/>
      <c r="E15" s="44"/>
      <c r="F15" s="44"/>
      <c r="G15" s="44"/>
      <c r="H15" s="13"/>
      <c r="J15" s="11"/>
      <c r="K15" s="11"/>
      <c r="L15" s="11"/>
      <c r="M15" s="11"/>
    </row>
    <row r="16" spans="1:13" ht="15.75">
      <c r="A16" s="52" t="s">
        <v>27</v>
      </c>
      <c r="B16" s="49"/>
      <c r="C16" s="50">
        <v>7</v>
      </c>
      <c r="D16" s="44"/>
      <c r="E16" s="76">
        <v>41770.3419013444</v>
      </c>
      <c r="F16" s="78"/>
      <c r="G16" s="76">
        <v>53.4596903309206</v>
      </c>
      <c r="H16" s="13"/>
      <c r="J16" s="78"/>
      <c r="K16" s="44"/>
      <c r="L16" s="11"/>
      <c r="M16" s="11"/>
    </row>
    <row r="17" spans="1:13" ht="15.75">
      <c r="A17" s="58" t="s">
        <v>28</v>
      </c>
      <c r="B17" s="49"/>
      <c r="C17" s="50"/>
      <c r="D17" s="44"/>
      <c r="E17" s="76"/>
      <c r="F17" s="44"/>
      <c r="G17" s="51"/>
      <c r="H17" s="13"/>
      <c r="J17" s="78"/>
      <c r="K17" s="44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J18" s="44"/>
      <c r="K18" s="44"/>
      <c r="L18" s="44"/>
      <c r="M18" s="11"/>
    </row>
    <row r="19" spans="1:13" ht="16.5" thickBot="1">
      <c r="A19" s="46" t="s">
        <v>51</v>
      </c>
      <c r="B19" s="49"/>
      <c r="C19" s="41">
        <f>SUM(C21:C22)</f>
        <v>87</v>
      </c>
      <c r="D19" s="44"/>
      <c r="E19" s="43">
        <v>995016.478126816</v>
      </c>
      <c r="F19" s="44"/>
      <c r="G19" s="43">
        <v>27098.510344265702</v>
      </c>
      <c r="H19" s="13"/>
      <c r="I19" s="69"/>
      <c r="J19" s="44"/>
      <c r="K19" s="11"/>
      <c r="L19" s="11"/>
      <c r="M19" s="11"/>
    </row>
    <row r="20" spans="1:13" ht="15.75">
      <c r="A20" s="45" t="s">
        <v>13</v>
      </c>
      <c r="B20" s="49"/>
      <c r="C20" s="42"/>
      <c r="D20" s="44"/>
      <c r="E20" s="44"/>
      <c r="F20" s="44"/>
      <c r="G20" s="44"/>
      <c r="H20" s="13"/>
      <c r="J20" s="11"/>
      <c r="K20" s="11"/>
      <c r="L20" s="11"/>
      <c r="M20" s="11"/>
    </row>
    <row r="21" spans="1:13" ht="15.75">
      <c r="A21" s="52" t="s">
        <v>59</v>
      </c>
      <c r="B21" s="49"/>
      <c r="C21" s="50">
        <v>48</v>
      </c>
      <c r="D21" s="44"/>
      <c r="E21" s="76">
        <v>462880.09059410496</v>
      </c>
      <c r="F21" s="78"/>
      <c r="G21" s="76">
        <v>18358.867927935902</v>
      </c>
      <c r="H21" s="13"/>
      <c r="J21" s="78"/>
      <c r="K21" s="44"/>
      <c r="L21" s="11"/>
      <c r="M21" s="11"/>
    </row>
    <row r="22" spans="1:13" ht="15.75">
      <c r="A22" s="58" t="s">
        <v>60</v>
      </c>
      <c r="B22" s="49"/>
      <c r="C22" s="50">
        <v>39</v>
      </c>
      <c r="D22" s="44"/>
      <c r="E22" s="76">
        <v>532136.38753271</v>
      </c>
      <c r="F22" s="44"/>
      <c r="G22" s="51">
        <v>8739.64241632987</v>
      </c>
      <c r="H22" s="13"/>
      <c r="J22" s="78"/>
      <c r="K22" s="44"/>
      <c r="L22" s="44"/>
      <c r="M22" s="11"/>
    </row>
    <row r="23" spans="1:13" ht="16.5" thickBot="1">
      <c r="A23" s="48"/>
      <c r="B23" s="49"/>
      <c r="C23" s="42"/>
      <c r="D23" s="44"/>
      <c r="E23" s="44"/>
      <c r="F23" s="44"/>
      <c r="G23" s="44"/>
      <c r="H23" s="13"/>
      <c r="J23" s="44"/>
      <c r="K23" s="44"/>
      <c r="L23" s="44"/>
      <c r="M23" s="11"/>
    </row>
    <row r="24" spans="1:13" ht="16.5" thickBot="1">
      <c r="A24" s="46" t="s">
        <v>49</v>
      </c>
      <c r="B24" s="49"/>
      <c r="C24" s="41">
        <f>SUM(C26:C27)</f>
        <v>95</v>
      </c>
      <c r="D24" s="44"/>
      <c r="E24" s="43">
        <v>269560.607834315</v>
      </c>
      <c r="F24" s="44"/>
      <c r="G24" s="43">
        <v>-11661.90185449193</v>
      </c>
      <c r="H24" s="13"/>
      <c r="I24" s="69"/>
      <c r="J24" s="44"/>
      <c r="K24" s="11"/>
      <c r="L24" s="11"/>
      <c r="M24" s="11"/>
    </row>
    <row r="25" spans="1:13" ht="15.75">
      <c r="A25" s="45" t="s">
        <v>13</v>
      </c>
      <c r="B25" s="49"/>
      <c r="C25" s="42"/>
      <c r="D25" s="44"/>
      <c r="E25" s="44"/>
      <c r="F25" s="44"/>
      <c r="G25" s="44"/>
      <c r="H25" s="13"/>
      <c r="J25" s="11"/>
      <c r="K25" s="11"/>
      <c r="L25" s="11"/>
      <c r="M25" s="11"/>
    </row>
    <row r="26" spans="1:13" ht="15.75">
      <c r="A26" s="52" t="s">
        <v>27</v>
      </c>
      <c r="B26" s="49"/>
      <c r="C26" s="50">
        <v>20</v>
      </c>
      <c r="D26" s="44"/>
      <c r="E26" s="76">
        <v>47662.2760083536</v>
      </c>
      <c r="F26" s="78"/>
      <c r="G26" s="76">
        <v>-5513.75609499067</v>
      </c>
      <c r="H26" s="13"/>
      <c r="J26" s="78"/>
      <c r="K26" s="44"/>
      <c r="L26" s="11"/>
      <c r="M26" s="11"/>
    </row>
    <row r="27" spans="1:13" ht="15.75">
      <c r="A27" s="58" t="s">
        <v>28</v>
      </c>
      <c r="B27" s="49"/>
      <c r="C27" s="50">
        <v>75</v>
      </c>
      <c r="D27" s="44"/>
      <c r="E27" s="76">
        <v>221898.331825962</v>
      </c>
      <c r="F27" s="44"/>
      <c r="G27" s="51">
        <v>-6148.14575950126</v>
      </c>
      <c r="H27" s="13"/>
      <c r="J27" s="78"/>
      <c r="K27" s="44"/>
      <c r="L27" s="44"/>
      <c r="M27" s="11"/>
    </row>
    <row r="28" spans="1:13" ht="16.5" thickBot="1">
      <c r="A28" s="48"/>
      <c r="B28" s="49"/>
      <c r="C28" s="42"/>
      <c r="D28" s="44"/>
      <c r="E28" s="44"/>
      <c r="F28" s="44"/>
      <c r="G28" s="44"/>
      <c r="H28" s="13"/>
      <c r="J28" s="44"/>
      <c r="K28" s="44"/>
      <c r="L28" s="44"/>
      <c r="M28" s="11"/>
    </row>
    <row r="29" spans="1:13" ht="16.5" thickBot="1">
      <c r="A29" s="46" t="s">
        <v>26</v>
      </c>
      <c r="B29" s="49"/>
      <c r="C29" s="41">
        <f>SUM(C31:C32)</f>
        <v>60</v>
      </c>
      <c r="D29" s="44"/>
      <c r="E29" s="43">
        <v>189769.896765488</v>
      </c>
      <c r="F29" s="44"/>
      <c r="G29" s="43">
        <v>4888.97620295793</v>
      </c>
      <c r="H29" s="13"/>
      <c r="J29" s="101"/>
      <c r="K29" s="95"/>
      <c r="L29" s="96"/>
      <c r="M29" s="11"/>
    </row>
    <row r="30" spans="1:13" ht="15.75">
      <c r="A30" s="45" t="s">
        <v>13</v>
      </c>
      <c r="B30" s="49"/>
      <c r="C30" s="42"/>
      <c r="D30" s="44"/>
      <c r="E30" s="44"/>
      <c r="F30" s="44"/>
      <c r="G30" s="44"/>
      <c r="H30" s="13"/>
      <c r="J30" s="11"/>
      <c r="K30" s="11"/>
      <c r="L30" s="11"/>
      <c r="M30" s="11"/>
    </row>
    <row r="31" spans="1:13" ht="15.75">
      <c r="A31" s="52" t="s">
        <v>27</v>
      </c>
      <c r="B31" s="53"/>
      <c r="C31" s="72">
        <v>27</v>
      </c>
      <c r="D31" s="73"/>
      <c r="E31" s="74">
        <v>65770.8462962944</v>
      </c>
      <c r="F31" s="73"/>
      <c r="G31" s="74">
        <v>948.278006987624</v>
      </c>
      <c r="H31" s="57"/>
      <c r="J31" s="44"/>
      <c r="K31" s="90"/>
      <c r="L31" s="11"/>
      <c r="M31" s="11"/>
    </row>
    <row r="32" spans="1:13" ht="15.75">
      <c r="A32" s="58" t="s">
        <v>28</v>
      </c>
      <c r="B32" s="53"/>
      <c r="C32" s="72">
        <v>33</v>
      </c>
      <c r="D32" s="56"/>
      <c r="E32" s="70">
        <v>123999.050469194</v>
      </c>
      <c r="F32" s="71"/>
      <c r="G32" s="70">
        <v>3940.6981959703103</v>
      </c>
      <c r="H32" s="57"/>
      <c r="J32" s="11"/>
      <c r="K32" s="90"/>
      <c r="L32" s="11"/>
      <c r="M32" s="11"/>
    </row>
    <row r="33" spans="1:13" ht="16.5" thickBot="1">
      <c r="A33" s="58"/>
      <c r="B33" s="53"/>
      <c r="C33" s="98"/>
      <c r="D33" s="56"/>
      <c r="E33" s="71"/>
      <c r="F33" s="71"/>
      <c r="G33" s="71"/>
      <c r="H33" s="57"/>
      <c r="J33" s="44"/>
      <c r="K33" s="90"/>
      <c r="L33" s="11"/>
      <c r="M33" s="11"/>
    </row>
    <row r="34" spans="1:13" ht="16.5" thickBot="1">
      <c r="A34" s="46" t="s">
        <v>37</v>
      </c>
      <c r="B34" s="47"/>
      <c r="C34" s="41">
        <f>C35+C40</f>
        <v>21</v>
      </c>
      <c r="D34" s="44"/>
      <c r="E34" s="43">
        <v>954422.123740528</v>
      </c>
      <c r="F34" s="44"/>
      <c r="G34" s="43">
        <v>24847.3548649255</v>
      </c>
      <c r="H34" s="13"/>
      <c r="J34" s="95"/>
      <c r="K34" s="95"/>
      <c r="L34" s="96"/>
      <c r="M34" s="11"/>
    </row>
    <row r="35" spans="1:13" ht="15.75">
      <c r="A35" s="99" t="s">
        <v>53</v>
      </c>
      <c r="B35" s="49"/>
      <c r="C35" s="50">
        <f>SUM(C37:C38)</f>
        <v>15</v>
      </c>
      <c r="D35" s="44"/>
      <c r="E35" s="51">
        <v>908038.912768827</v>
      </c>
      <c r="F35" s="44"/>
      <c r="G35" s="51">
        <v>22286.640216740503</v>
      </c>
      <c r="H35" s="13"/>
      <c r="J35" s="11"/>
      <c r="K35" s="11"/>
      <c r="L35" s="11"/>
      <c r="M35" s="11"/>
    </row>
    <row r="36" spans="1:13" ht="15.75">
      <c r="A36" s="45" t="s">
        <v>13</v>
      </c>
      <c r="B36" s="49"/>
      <c r="C36" s="42"/>
      <c r="D36" s="44"/>
      <c r="E36" s="78"/>
      <c r="F36" s="44"/>
      <c r="G36" s="78"/>
      <c r="H36" s="57"/>
      <c r="J36" s="11"/>
      <c r="K36" s="90"/>
      <c r="L36" s="11"/>
      <c r="M36" s="11"/>
    </row>
    <row r="37" spans="1:14" ht="15.75">
      <c r="A37" s="52" t="s">
        <v>27</v>
      </c>
      <c r="B37" s="49"/>
      <c r="C37" s="50">
        <v>15</v>
      </c>
      <c r="D37" s="44"/>
      <c r="E37" s="76">
        <v>908038.912768827</v>
      </c>
      <c r="F37" s="44"/>
      <c r="G37" s="76">
        <v>22286.640216740503</v>
      </c>
      <c r="H37" s="57"/>
      <c r="J37" s="44"/>
      <c r="K37" s="44"/>
      <c r="L37" s="44"/>
      <c r="M37" s="44"/>
      <c r="N37" s="44"/>
    </row>
    <row r="38" spans="1:14" ht="15.75">
      <c r="A38" s="58" t="s">
        <v>28</v>
      </c>
      <c r="B38" s="49"/>
      <c r="C38" s="50">
        <v>0</v>
      </c>
      <c r="D38" s="44"/>
      <c r="E38" s="76">
        <v>0</v>
      </c>
      <c r="F38" s="44"/>
      <c r="G38" s="76">
        <v>0</v>
      </c>
      <c r="H38" s="57"/>
      <c r="J38" s="44"/>
      <c r="K38" s="44"/>
      <c r="L38" s="44"/>
      <c r="M38" s="44"/>
      <c r="N38" s="44"/>
    </row>
    <row r="39" spans="1:13" ht="15.75">
      <c r="A39" s="48"/>
      <c r="B39" s="49"/>
      <c r="C39" s="42"/>
      <c r="D39" s="44"/>
      <c r="E39" s="78"/>
      <c r="F39" s="44"/>
      <c r="G39" s="78"/>
      <c r="H39" s="57"/>
      <c r="J39" s="44"/>
      <c r="K39" s="90"/>
      <c r="L39" s="11"/>
      <c r="M39" s="11"/>
    </row>
    <row r="40" spans="1:13" ht="15.75">
      <c r="A40" s="61" t="s">
        <v>54</v>
      </c>
      <c r="B40" s="53"/>
      <c r="C40" s="50">
        <f>SUM(C42:C43)</f>
        <v>6</v>
      </c>
      <c r="D40" s="44"/>
      <c r="E40" s="76">
        <v>46383.2109717014</v>
      </c>
      <c r="F40" s="44"/>
      <c r="G40" s="76">
        <v>2560.71464818497</v>
      </c>
      <c r="H40" s="57"/>
      <c r="J40" s="11"/>
      <c r="K40" s="90"/>
      <c r="L40" s="11"/>
      <c r="M40" s="11"/>
    </row>
    <row r="41" spans="1:13" ht="15.75">
      <c r="A41" s="45" t="s">
        <v>13</v>
      </c>
      <c r="B41" s="53"/>
      <c r="C41" s="55"/>
      <c r="D41" s="56"/>
      <c r="E41" s="56"/>
      <c r="F41" s="56"/>
      <c r="G41" s="56"/>
      <c r="H41" s="57"/>
      <c r="J41" s="11"/>
      <c r="K41" s="90"/>
      <c r="L41" s="11"/>
      <c r="M41" s="11"/>
    </row>
    <row r="42" spans="1:13" ht="15.75">
      <c r="A42" s="52" t="s">
        <v>27</v>
      </c>
      <c r="B42" s="53"/>
      <c r="C42" s="54">
        <v>6</v>
      </c>
      <c r="D42" s="56"/>
      <c r="E42" s="75">
        <v>46383.2109717014</v>
      </c>
      <c r="F42" s="56"/>
      <c r="G42" s="51">
        <v>2560.71464818497</v>
      </c>
      <c r="H42" s="57"/>
      <c r="J42" s="11"/>
      <c r="K42" s="90"/>
      <c r="L42" s="11"/>
      <c r="M42" s="11"/>
    </row>
    <row r="43" spans="1:13" ht="15.75">
      <c r="A43" s="58" t="s">
        <v>28</v>
      </c>
      <c r="B43" s="53"/>
      <c r="C43" s="54"/>
      <c r="D43" s="56"/>
      <c r="E43" s="75"/>
      <c r="F43" s="56"/>
      <c r="G43" s="59"/>
      <c r="H43" s="57"/>
      <c r="J43" s="11"/>
      <c r="K43" s="90"/>
      <c r="L43" s="11"/>
      <c r="M43" s="11"/>
    </row>
    <row r="44" spans="1:11" ht="16.5" thickBot="1">
      <c r="A44" s="48"/>
      <c r="B44" s="49"/>
      <c r="C44" s="42"/>
      <c r="D44" s="44"/>
      <c r="E44" s="44"/>
      <c r="F44" s="44"/>
      <c r="G44" s="44"/>
      <c r="H44" s="13"/>
      <c r="K44" s="90"/>
    </row>
    <row r="45" spans="1:10" ht="19.5" customHeight="1" thickBot="1">
      <c r="A45" s="46" t="s">
        <v>55</v>
      </c>
      <c r="B45" s="47"/>
      <c r="C45" s="41">
        <f>SUM(C46:C53)</f>
        <v>46</v>
      </c>
      <c r="D45" s="44"/>
      <c r="E45" s="43">
        <v>229156.0343343836</v>
      </c>
      <c r="F45" s="44"/>
      <c r="G45" s="43">
        <v>-387.5612431581036</v>
      </c>
      <c r="H45" s="13"/>
      <c r="J45" s="69"/>
    </row>
    <row r="46" spans="1:10" ht="15.75">
      <c r="A46" s="48" t="s">
        <v>30</v>
      </c>
      <c r="B46" s="47"/>
      <c r="C46" s="50">
        <v>3</v>
      </c>
      <c r="D46" s="44"/>
      <c r="E46" s="76">
        <v>6052.49731083</v>
      </c>
      <c r="F46" s="78"/>
      <c r="G46" s="76">
        <v>-29.864138531356126</v>
      </c>
      <c r="H46" s="13"/>
      <c r="J46" s="90"/>
    </row>
    <row r="47" spans="1:11" ht="15.75">
      <c r="A47" s="48" t="s">
        <v>29</v>
      </c>
      <c r="B47" s="47"/>
      <c r="C47" s="50">
        <v>5</v>
      </c>
      <c r="D47" s="44"/>
      <c r="E47" s="76">
        <v>28584.788859</v>
      </c>
      <c r="F47" s="78"/>
      <c r="G47" s="76">
        <v>762.3916028041018</v>
      </c>
      <c r="H47" s="13"/>
      <c r="J47" s="79"/>
      <c r="K47" s="79"/>
    </row>
    <row r="48" spans="1:11" ht="15.75">
      <c r="A48" s="48" t="s">
        <v>61</v>
      </c>
      <c r="B48" s="47"/>
      <c r="C48" s="50">
        <v>1</v>
      </c>
      <c r="D48" s="44"/>
      <c r="E48" s="76">
        <v>19315.94414</v>
      </c>
      <c r="F48" s="78"/>
      <c r="G48" s="76">
        <v>-96.93200770213298</v>
      </c>
      <c r="H48" s="13"/>
      <c r="J48" s="79"/>
      <c r="K48" s="79"/>
    </row>
    <row r="49" spans="1:12" ht="15.75">
      <c r="A49" s="48" t="s">
        <v>7</v>
      </c>
      <c r="B49" s="47"/>
      <c r="C49" s="50">
        <v>8</v>
      </c>
      <c r="D49" s="44"/>
      <c r="E49" s="76">
        <v>58990.309708</v>
      </c>
      <c r="F49" s="78"/>
      <c r="G49" s="100">
        <v>-545.3784448459651</v>
      </c>
      <c r="H49" s="13"/>
      <c r="J49" s="79"/>
      <c r="L49" s="79"/>
    </row>
    <row r="50" spans="1:12" ht="15.75">
      <c r="A50" s="48" t="s">
        <v>51</v>
      </c>
      <c r="B50" s="47"/>
      <c r="C50" s="50">
        <v>2</v>
      </c>
      <c r="D50" s="44"/>
      <c r="E50" s="76">
        <v>3345.896725</v>
      </c>
      <c r="F50" s="78"/>
      <c r="G50" s="76">
        <v>-1.38217514753341E-05</v>
      </c>
      <c r="H50" s="13"/>
      <c r="J50" s="90"/>
      <c r="L50" s="78"/>
    </row>
    <row r="51" spans="1:12" ht="15.75">
      <c r="A51" s="48" t="s">
        <v>49</v>
      </c>
      <c r="B51" s="47"/>
      <c r="C51" s="50">
        <v>1</v>
      </c>
      <c r="D51" s="44"/>
      <c r="E51" s="76">
        <v>446.945297</v>
      </c>
      <c r="F51" s="78"/>
      <c r="G51" s="76">
        <v>0</v>
      </c>
      <c r="H51" s="13"/>
      <c r="J51" s="90"/>
      <c r="L51" s="78"/>
    </row>
    <row r="52" spans="1:10" ht="15.75">
      <c r="A52" s="48" t="s">
        <v>26</v>
      </c>
      <c r="B52" s="47"/>
      <c r="C52" s="50">
        <v>6</v>
      </c>
      <c r="D52" s="44"/>
      <c r="E52" s="76">
        <v>26383.280979</v>
      </c>
      <c r="F52" s="78"/>
      <c r="G52" s="76">
        <v>618.4164</v>
      </c>
      <c r="H52" s="13"/>
      <c r="J52" s="90"/>
    </row>
    <row r="53" spans="1:10" ht="15.75">
      <c r="A53" s="48" t="s">
        <v>52</v>
      </c>
      <c r="B53" s="47"/>
      <c r="C53" s="50">
        <v>20</v>
      </c>
      <c r="D53" s="44"/>
      <c r="E53" s="76">
        <v>86036.3713155536</v>
      </c>
      <c r="F53" s="78"/>
      <c r="G53" s="76">
        <v>-1096.1946410609999</v>
      </c>
      <c r="H53" s="13"/>
      <c r="J53" s="90"/>
    </row>
    <row r="54" spans="1:10" ht="16.5" thickBot="1">
      <c r="A54" s="48"/>
      <c r="B54" s="47"/>
      <c r="C54" s="42"/>
      <c r="D54" s="44"/>
      <c r="E54" s="78"/>
      <c r="F54" s="78"/>
      <c r="G54" s="78"/>
      <c r="H54" s="13"/>
      <c r="J54" s="90"/>
    </row>
    <row r="55" spans="1:8" ht="19.5" customHeight="1" thickBot="1">
      <c r="A55" s="46" t="s">
        <v>41</v>
      </c>
      <c r="B55" s="47"/>
      <c r="C55" s="41">
        <f>SUM(C57:C64)</f>
        <v>132</v>
      </c>
      <c r="D55" s="42"/>
      <c r="E55" s="43">
        <v>1066135.35264972</v>
      </c>
      <c r="F55" s="44"/>
      <c r="G55" s="43">
        <v>28304.411917285597</v>
      </c>
      <c r="H55" s="13"/>
    </row>
    <row r="56" spans="1:8" ht="15.75">
      <c r="A56" s="64" t="s">
        <v>22</v>
      </c>
      <c r="B56" s="47"/>
      <c r="C56" s="42"/>
      <c r="D56" s="42"/>
      <c r="E56" s="44"/>
      <c r="F56" s="44"/>
      <c r="G56" s="44"/>
      <c r="H56" s="13"/>
    </row>
    <row r="57" spans="1:8" ht="15.75">
      <c r="A57" s="48" t="s">
        <v>23</v>
      </c>
      <c r="B57" s="47"/>
      <c r="C57" s="50">
        <v>26</v>
      </c>
      <c r="D57" s="42"/>
      <c r="E57" s="76">
        <v>95436.9884841131</v>
      </c>
      <c r="F57" s="78"/>
      <c r="G57" s="76">
        <v>1373.63281465856</v>
      </c>
      <c r="H57" s="13"/>
    </row>
    <row r="58" spans="1:14" ht="15.75">
      <c r="A58" s="48" t="s">
        <v>24</v>
      </c>
      <c r="B58" s="47"/>
      <c r="C58" s="50">
        <v>6</v>
      </c>
      <c r="D58" s="42"/>
      <c r="E58" s="76">
        <v>27942.1722130965</v>
      </c>
      <c r="F58" s="78"/>
      <c r="G58" s="76">
        <v>-91.2725166118796</v>
      </c>
      <c r="H58" s="13"/>
      <c r="L58" s="92"/>
      <c r="N58" s="69"/>
    </row>
    <row r="59" spans="1:14" ht="15.75">
      <c r="A59" s="48" t="s">
        <v>25</v>
      </c>
      <c r="B59" s="47"/>
      <c r="C59" s="102">
        <v>56</v>
      </c>
      <c r="D59" s="42"/>
      <c r="E59" s="76">
        <v>609388.085813477</v>
      </c>
      <c r="F59" s="78"/>
      <c r="G59" s="76">
        <v>9818.21403639111</v>
      </c>
      <c r="H59" s="13"/>
      <c r="L59" s="92"/>
      <c r="N59" s="69"/>
    </row>
    <row r="60" spans="1:14" ht="15.75">
      <c r="A60" s="48" t="s">
        <v>62</v>
      </c>
      <c r="B60" s="47"/>
      <c r="C60" s="102">
        <v>1</v>
      </c>
      <c r="D60" s="42"/>
      <c r="E60" s="76">
        <v>40903.560558</v>
      </c>
      <c r="F60" s="78"/>
      <c r="G60" s="76">
        <v>4725.9355008607</v>
      </c>
      <c r="H60" s="13"/>
      <c r="L60" s="92"/>
      <c r="N60" s="69"/>
    </row>
    <row r="61" spans="1:14" ht="15.75">
      <c r="A61" s="48" t="s">
        <v>57</v>
      </c>
      <c r="B61" s="47"/>
      <c r="C61" s="50">
        <v>7</v>
      </c>
      <c r="D61" s="42"/>
      <c r="E61" s="76">
        <v>41770.3419013444</v>
      </c>
      <c r="F61" s="78"/>
      <c r="G61" s="76">
        <v>53.4596903309206</v>
      </c>
      <c r="H61" s="13"/>
      <c r="L61" s="92"/>
      <c r="N61" s="69"/>
    </row>
    <row r="62" spans="1:14" ht="15.75">
      <c r="A62" s="48" t="s">
        <v>58</v>
      </c>
      <c r="B62" s="47"/>
      <c r="C62" s="50">
        <v>0</v>
      </c>
      <c r="D62" s="42"/>
      <c r="E62" s="76">
        <v>0</v>
      </c>
      <c r="F62" s="78"/>
      <c r="G62" s="86">
        <v>0</v>
      </c>
      <c r="H62" s="13"/>
      <c r="L62" s="92"/>
      <c r="N62" s="69"/>
    </row>
    <row r="63" spans="1:14" ht="15.75">
      <c r="A63" s="48" t="s">
        <v>63</v>
      </c>
      <c r="B63" s="47"/>
      <c r="C63" s="50">
        <v>30</v>
      </c>
      <c r="D63" s="42"/>
      <c r="E63" s="76">
        <v>204310.992707987</v>
      </c>
      <c r="F63" s="78"/>
      <c r="G63" s="86">
        <v>11729.9287604713</v>
      </c>
      <c r="H63" s="13"/>
      <c r="L63" s="92"/>
      <c r="N63" s="69"/>
    </row>
    <row r="64" spans="1:14" ht="15.75">
      <c r="A64" s="48" t="s">
        <v>35</v>
      </c>
      <c r="B64" s="47"/>
      <c r="C64" s="50">
        <v>6</v>
      </c>
      <c r="D64" s="42"/>
      <c r="E64" s="51">
        <v>46383.2109717014</v>
      </c>
      <c r="F64" s="44"/>
      <c r="G64" s="51">
        <v>694.5136311849699</v>
      </c>
      <c r="H64" s="13"/>
      <c r="L64" s="92"/>
      <c r="N64" s="69"/>
    </row>
    <row r="65" spans="1:8" ht="16.5" thickBot="1">
      <c r="A65" s="65"/>
      <c r="B65" s="66"/>
      <c r="C65" s="67"/>
      <c r="D65" s="67"/>
      <c r="E65" s="67"/>
      <c r="F65" s="67"/>
      <c r="G65" s="67"/>
      <c r="H65" s="23"/>
    </row>
    <row r="66" spans="1:9" ht="15.75">
      <c r="A66" s="68"/>
      <c r="B66" s="11"/>
      <c r="C66" s="11"/>
      <c r="D66" s="11"/>
      <c r="E66" s="44"/>
      <c r="F66" s="44"/>
      <c r="G66" s="44"/>
      <c r="H66" s="11"/>
      <c r="I66" s="11"/>
    </row>
    <row r="67" spans="1:9" ht="15.75">
      <c r="A67" s="81" t="s">
        <v>42</v>
      </c>
      <c r="B67" s="11"/>
      <c r="C67" s="11"/>
      <c r="D67" s="11"/>
      <c r="E67" s="78"/>
      <c r="F67" s="44"/>
      <c r="G67" s="44"/>
      <c r="H67" s="11"/>
      <c r="I67" s="11"/>
    </row>
    <row r="68" spans="1:9" ht="15.75">
      <c r="A68" s="81"/>
      <c r="B68" s="11"/>
      <c r="C68" s="11"/>
      <c r="D68" s="11"/>
      <c r="E68" s="44"/>
      <c r="F68" s="44"/>
      <c r="G68" s="44"/>
      <c r="H68" s="11"/>
      <c r="I68" s="11"/>
    </row>
    <row r="69" spans="1:9" ht="15.75">
      <c r="A69" s="11"/>
      <c r="B69" s="11"/>
      <c r="C69" s="11"/>
      <c r="D69" s="11"/>
      <c r="E69" s="44"/>
      <c r="F69" s="11"/>
      <c r="G69" s="11"/>
      <c r="H69" s="11"/>
      <c r="I69" s="11"/>
    </row>
    <row r="70" spans="1:9" ht="15.75">
      <c r="A70" s="11"/>
      <c r="B70" s="11"/>
      <c r="C70" s="11"/>
      <c r="D70" s="11"/>
      <c r="E70" s="11"/>
      <c r="F70" s="11"/>
      <c r="G70" s="11"/>
      <c r="H70" s="11"/>
      <c r="I70" s="11"/>
    </row>
    <row r="71" ht="15.75">
      <c r="E71" s="69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Szendi Sándor</dc:creator>
  <cp:keywords/>
  <dc:description/>
  <cp:lastModifiedBy>BAMOSZ</cp:lastModifiedBy>
  <cp:lastPrinted>2006-09-28T10:23:51Z</cp:lastPrinted>
  <dcterms:created xsi:type="dcterms:W3CDTF">1999-01-08T14:12:20Z</dcterms:created>
  <dcterms:modified xsi:type="dcterms:W3CDTF">2017-06-14T17:56:32Z</dcterms:modified>
  <cp:category/>
  <cp:version/>
  <cp:contentType/>
  <cp:contentStatus/>
</cp:coreProperties>
</file>