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\Quarterly\2017\Q3 2017\Quarterly data share\"/>
    </mc:Choice>
  </mc:AlternateContent>
  <bookViews>
    <workbookView xWindow="0" yWindow="0" windowWidth="28800" windowHeight="12135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NF 1.0" sheetId="69" r:id="rId33"/>
    <sheet name="Table NF 2.0" sheetId="68" r:id="rId34"/>
    <sheet name="Table NF 3.0" sheetId="89" r:id="rId35"/>
    <sheet name="Table NF 4.0" sheetId="90" r:id="rId36"/>
    <sheet name="Table NF 5.0" sheetId="91" r:id="rId37"/>
    <sheet name="Table NF 6.0" sheetId="113" r:id="rId38"/>
    <sheet name="Table 2.1" sheetId="12" r:id="rId39"/>
    <sheet name="Table 2.2" sheetId="125" r:id="rId40"/>
    <sheet name="Table 2.3" sheetId="124" r:id="rId41"/>
    <sheet name="Table 2.4" sheetId="60" r:id="rId42"/>
    <sheet name="Table 2.5" sheetId="61" r:id="rId43"/>
    <sheet name="Table 2.6" sheetId="62" r:id="rId44"/>
    <sheet name="Table 2.7" sheetId="63" r:id="rId45"/>
    <sheet name="Table 2.8" sheetId="64" r:id="rId46"/>
    <sheet name="Table 2.9" sheetId="65" r:id="rId47"/>
    <sheet name="Table 2.10" sheetId="67" r:id="rId48"/>
    <sheet name="Table 2.11" sheetId="11" r:id="rId49"/>
    <sheet name="Table 2.12" sheetId="96" r:id="rId50"/>
    <sheet name="Table 2.13" sheetId="97" r:id="rId51"/>
    <sheet name="Table 2.14" sheetId="98" r:id="rId52"/>
    <sheet name="Table 2.15" sheetId="99" r:id="rId53"/>
    <sheet name="Table 2.16" sheetId="100" r:id="rId54"/>
    <sheet name="Table 2.17" sheetId="101" r:id="rId55"/>
    <sheet name="Table 2.18" sheetId="102" r:id="rId56"/>
    <sheet name="Table 2.19" sheetId="103" r:id="rId57"/>
    <sheet name="Table 2.20" sheetId="104" r:id="rId58"/>
    <sheet name="Table 2.21" sheetId="105" r:id="rId59"/>
    <sheet name="Table 2.22" sheetId="106" r:id="rId60"/>
    <sheet name="Table 2.23" sheetId="107" r:id="rId61"/>
    <sheet name="Table 2.24" sheetId="108" r:id="rId62"/>
    <sheet name="Table 2.25" sheetId="109" r:id="rId63"/>
    <sheet name="Table 2.26" sheetId="110" r:id="rId64"/>
    <sheet name="Table 2.27" sheetId="111" r:id="rId65"/>
    <sheet name="Appendix" sheetId="114" r:id="rId66"/>
  </sheets>
  <definedNames>
    <definedName name="_xlnm.Print_Area" localSheetId="44">'Table 2.7'!$A$1:$L$37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97" l="1"/>
  <c r="K12" i="97"/>
  <c r="K14" i="97"/>
  <c r="K16" i="97"/>
  <c r="K18" i="97"/>
  <c r="K20" i="97"/>
  <c r="K22" i="97"/>
  <c r="K24" i="97"/>
  <c r="K26" i="97"/>
  <c r="K28" i="97"/>
  <c r="K30" i="97"/>
  <c r="K32" i="97"/>
  <c r="K34" i="97"/>
  <c r="K36" i="97"/>
  <c r="K10" i="109" l="1"/>
  <c r="K11" i="109"/>
  <c r="K12" i="109"/>
  <c r="K13" i="109"/>
  <c r="K14" i="109"/>
  <c r="K15" i="109"/>
  <c r="K16" i="109"/>
  <c r="K17" i="109"/>
  <c r="K18" i="109"/>
  <c r="K19" i="109"/>
  <c r="K20" i="109"/>
  <c r="K21" i="109"/>
  <c r="K22" i="109"/>
  <c r="K23" i="109"/>
  <c r="K24" i="109"/>
  <c r="K25" i="109"/>
  <c r="K26" i="109"/>
  <c r="K27" i="109"/>
  <c r="K28" i="109"/>
  <c r="K29" i="109"/>
  <c r="K30" i="109"/>
  <c r="K31" i="109"/>
  <c r="K32" i="109"/>
  <c r="K33" i="109"/>
  <c r="K34" i="109"/>
  <c r="K35" i="109"/>
  <c r="K36" i="109"/>
  <c r="K10" i="105"/>
  <c r="K11" i="105"/>
  <c r="K12" i="105"/>
  <c r="K13" i="105"/>
  <c r="K14" i="105"/>
  <c r="K15" i="105"/>
  <c r="K16" i="105"/>
  <c r="K17" i="105"/>
  <c r="K18" i="105"/>
  <c r="K19" i="105"/>
  <c r="K20" i="105"/>
  <c r="K21" i="105"/>
  <c r="K22" i="105"/>
  <c r="K23" i="105"/>
  <c r="K24" i="105"/>
  <c r="K25" i="105"/>
  <c r="K26" i="105"/>
  <c r="K27" i="105"/>
  <c r="K28" i="105"/>
  <c r="K29" i="105"/>
  <c r="K30" i="105"/>
  <c r="K31" i="105"/>
  <c r="K32" i="105"/>
  <c r="K33" i="105"/>
  <c r="K34" i="105"/>
  <c r="K35" i="105"/>
  <c r="K36" i="105"/>
  <c r="F10" i="102"/>
  <c r="F12" i="102"/>
  <c r="F14" i="102"/>
  <c r="F16" i="102"/>
  <c r="F18" i="102"/>
  <c r="F20" i="102"/>
  <c r="F22" i="102"/>
  <c r="F24" i="102"/>
  <c r="F26" i="102"/>
  <c r="F28" i="102"/>
  <c r="F30" i="102"/>
  <c r="F32" i="102"/>
  <c r="F34" i="102"/>
  <c r="F36" i="102"/>
  <c r="K10" i="101"/>
  <c r="K11" i="101"/>
  <c r="K12" i="101"/>
  <c r="K13" i="101"/>
  <c r="K14" i="101"/>
  <c r="K15" i="101"/>
  <c r="K16" i="101"/>
  <c r="K17" i="101"/>
  <c r="K18" i="101"/>
  <c r="K19" i="101"/>
  <c r="K20" i="101"/>
  <c r="K21" i="101"/>
  <c r="K22" i="101"/>
  <c r="K23" i="101"/>
  <c r="K24" i="101"/>
  <c r="K25" i="101"/>
  <c r="K26" i="101"/>
  <c r="K27" i="101"/>
  <c r="K28" i="101"/>
  <c r="K29" i="101"/>
  <c r="K30" i="101"/>
  <c r="K31" i="101"/>
  <c r="K32" i="101"/>
  <c r="K33" i="101"/>
  <c r="K34" i="101"/>
  <c r="K35" i="101"/>
  <c r="K36" i="101"/>
  <c r="K10" i="90"/>
  <c r="K11" i="90"/>
  <c r="K12" i="90"/>
  <c r="K13" i="90"/>
  <c r="K14" i="90"/>
  <c r="K15" i="90"/>
  <c r="K16" i="90"/>
  <c r="K17" i="90"/>
  <c r="K18" i="90"/>
  <c r="K19" i="90"/>
  <c r="K20" i="90"/>
  <c r="K21" i="90"/>
  <c r="K22" i="90"/>
  <c r="K23" i="90"/>
  <c r="K24" i="90"/>
  <c r="K25" i="90"/>
  <c r="K26" i="90"/>
  <c r="K27" i="90"/>
  <c r="K28" i="90"/>
  <c r="K29" i="90"/>
  <c r="K30" i="90"/>
  <c r="K31" i="90"/>
  <c r="K32" i="90"/>
  <c r="K33" i="90"/>
  <c r="K34" i="90"/>
  <c r="K35" i="90"/>
  <c r="K36" i="90"/>
  <c r="K37" i="90"/>
  <c r="K10" i="86"/>
  <c r="K11" i="86"/>
  <c r="K12" i="86"/>
  <c r="K13" i="86"/>
  <c r="K14" i="86"/>
  <c r="K15" i="86"/>
  <c r="K16" i="86"/>
  <c r="K17" i="86"/>
  <c r="K18" i="86"/>
  <c r="K19" i="86"/>
  <c r="K20" i="86"/>
  <c r="K21" i="86"/>
  <c r="K22" i="86"/>
  <c r="K23" i="86"/>
  <c r="K24" i="86"/>
  <c r="K25" i="86"/>
  <c r="K26" i="86"/>
  <c r="K27" i="86"/>
  <c r="K28" i="86"/>
  <c r="K29" i="86"/>
  <c r="K30" i="86"/>
  <c r="K31" i="86"/>
  <c r="K32" i="86"/>
  <c r="K33" i="86"/>
  <c r="K34" i="86"/>
  <c r="K35" i="86"/>
  <c r="K36" i="86"/>
  <c r="K37" i="86"/>
  <c r="K10" i="81"/>
  <c r="K11" i="81"/>
  <c r="K12" i="81"/>
  <c r="K13" i="81"/>
  <c r="K14" i="81"/>
  <c r="K15" i="81"/>
  <c r="K16" i="81"/>
  <c r="K17" i="81"/>
  <c r="K18" i="81"/>
  <c r="K19" i="81"/>
  <c r="K20" i="81"/>
  <c r="K21" i="81"/>
  <c r="K22" i="81"/>
  <c r="K23" i="81"/>
  <c r="K24" i="81"/>
  <c r="K25" i="81"/>
  <c r="K26" i="81"/>
  <c r="K27" i="81"/>
  <c r="K28" i="81"/>
  <c r="K29" i="81"/>
  <c r="K30" i="81"/>
  <c r="K31" i="81"/>
  <c r="K32" i="81"/>
  <c r="K33" i="81"/>
  <c r="K34" i="81"/>
  <c r="K35" i="81"/>
  <c r="K36" i="81"/>
  <c r="K37" i="81"/>
  <c r="K38" i="81"/>
  <c r="K10" i="77"/>
  <c r="K11" i="77"/>
  <c r="K12" i="77"/>
  <c r="K13" i="77"/>
  <c r="K14" i="77"/>
  <c r="K15" i="77"/>
  <c r="K16" i="77"/>
  <c r="K17" i="77"/>
  <c r="K18" i="77"/>
  <c r="K19" i="77"/>
  <c r="K20" i="77"/>
  <c r="K21" i="77"/>
  <c r="K22" i="77"/>
  <c r="K23" i="77"/>
  <c r="K24" i="77"/>
  <c r="K25" i="77"/>
  <c r="K26" i="77"/>
  <c r="K27" i="77"/>
  <c r="K28" i="77"/>
  <c r="K29" i="77"/>
  <c r="K30" i="77"/>
  <c r="K31" i="77"/>
  <c r="K32" i="77"/>
  <c r="K33" i="77"/>
  <c r="K34" i="77"/>
  <c r="K35" i="77"/>
  <c r="K36" i="77"/>
  <c r="K37" i="77"/>
  <c r="K10" i="72"/>
  <c r="K12" i="72"/>
  <c r="K14" i="72"/>
  <c r="K16" i="72"/>
  <c r="K18" i="72"/>
  <c r="K20" i="72"/>
  <c r="K22" i="72"/>
  <c r="K24" i="72"/>
  <c r="K26" i="72"/>
  <c r="K28" i="72"/>
  <c r="K30" i="72"/>
  <c r="K32" i="72"/>
  <c r="K34" i="72"/>
  <c r="K36" i="72"/>
  <c r="A2" i="122" l="1"/>
  <c r="A1" i="111"/>
  <c r="A1" i="110"/>
  <c r="A1" i="109"/>
  <c r="A1" i="108"/>
  <c r="A1" i="107"/>
  <c r="A1" i="106"/>
  <c r="A1" i="105"/>
  <c r="A1" i="104"/>
  <c r="A1" i="103"/>
  <c r="A1" i="102"/>
  <c r="A1" i="101"/>
  <c r="A1" i="100"/>
  <c r="A1" i="99"/>
  <c r="A1" i="98"/>
  <c r="A1" i="97"/>
  <c r="A1" i="96"/>
  <c r="A1" i="11"/>
  <c r="A1" i="67"/>
  <c r="A1" i="65"/>
  <c r="A1" i="64"/>
  <c r="A1" i="63"/>
  <c r="A1" i="62"/>
  <c r="A1" i="61"/>
  <c r="A1" i="60"/>
  <c r="A1" i="124"/>
  <c r="A1" i="125"/>
  <c r="A1" i="12"/>
  <c r="A1" i="117"/>
  <c r="A1" i="116"/>
  <c r="A1" i="115"/>
  <c r="A1" i="88"/>
  <c r="A1" i="87"/>
  <c r="A1" i="86"/>
  <c r="A1" i="85"/>
  <c r="A1" i="84"/>
  <c r="A1" i="83"/>
  <c r="A1" i="81"/>
  <c r="A1" i="80"/>
  <c r="A1" i="79"/>
  <c r="A1" i="78"/>
  <c r="A1" i="77"/>
  <c r="A1" i="76"/>
  <c r="A1" i="75"/>
  <c r="A1" i="74"/>
  <c r="A1" i="72"/>
  <c r="A1" i="70"/>
  <c r="A1" i="95"/>
  <c r="A1" i="10"/>
  <c r="A1" i="9"/>
  <c r="A1" i="8"/>
  <c r="A1" i="7"/>
  <c r="A1" i="6"/>
  <c r="A1" i="4"/>
  <c r="A1" i="2"/>
  <c r="A1" i="122"/>
  <c r="A1" i="123"/>
  <c r="A1" i="5"/>
  <c r="A2" i="124" l="1"/>
  <c r="A2" i="125"/>
  <c r="A2" i="123"/>
  <c r="A2" i="117" l="1"/>
  <c r="A2" i="116"/>
  <c r="A2" i="115"/>
  <c r="A2" i="2" l="1"/>
  <c r="A2" i="113"/>
  <c r="A2" i="8"/>
  <c r="A2" i="91"/>
  <c r="A2" i="90"/>
  <c r="A2" i="89"/>
  <c r="A2" i="68"/>
  <c r="A2" i="69"/>
  <c r="A2" i="111" l="1"/>
  <c r="A2" i="110"/>
  <c r="A2" i="109"/>
  <c r="A2" i="108"/>
  <c r="A2" i="107"/>
  <c r="A2" i="106"/>
  <c r="A2" i="105"/>
  <c r="A2" i="104"/>
  <c r="A2" i="103"/>
  <c r="A2" i="102"/>
  <c r="A2" i="101"/>
  <c r="A2" i="100"/>
  <c r="A2" i="99"/>
  <c r="A2" i="98"/>
  <c r="A2" i="97"/>
  <c r="A2" i="96"/>
  <c r="A2" i="88"/>
  <c r="A2" i="87"/>
  <c r="A2" i="86"/>
  <c r="A2" i="85"/>
  <c r="A2" i="84"/>
  <c r="A2" i="83"/>
  <c r="A2" i="81"/>
  <c r="A2" i="80"/>
  <c r="A2" i="79"/>
  <c r="A2" i="78"/>
  <c r="A2" i="77"/>
  <c r="A2" i="76"/>
  <c r="A2" i="75"/>
  <c r="A2" i="74"/>
  <c r="A2" i="72"/>
  <c r="A2" i="70"/>
  <c r="A2" i="11"/>
  <c r="A2" i="7" l="1"/>
  <c r="A2" i="64" l="1"/>
  <c r="A2" i="67" l="1"/>
  <c r="A2" i="65"/>
  <c r="A2" i="63"/>
  <c r="A2" i="62"/>
  <c r="A2" i="61"/>
  <c r="A2" i="60"/>
  <c r="A2" i="95" l="1"/>
  <c r="A2" i="10"/>
  <c r="A2" i="9"/>
  <c r="A2" i="6"/>
  <c r="A2" i="4"/>
  <c r="A2" i="5"/>
  <c r="A3" i="114" l="1"/>
  <c r="F8" i="102" l="1"/>
  <c r="K9" i="109"/>
  <c r="K8" i="109"/>
  <c r="K9" i="105"/>
  <c r="K8" i="105"/>
  <c r="K9" i="101"/>
  <c r="K8" i="101"/>
  <c r="K8" i="97"/>
  <c r="K9" i="90"/>
  <c r="K8" i="90"/>
  <c r="K9" i="86"/>
  <c r="K8" i="86"/>
  <c r="K9" i="81"/>
  <c r="K8" i="81"/>
  <c r="K9" i="77"/>
  <c r="K8" i="77"/>
  <c r="K8" i="72" l="1"/>
  <c r="A2" i="12" l="1"/>
</calcChain>
</file>

<file path=xl/sharedStrings.xml><?xml version="1.0" encoding="utf-8"?>
<sst xmlns="http://schemas.openxmlformats.org/spreadsheetml/2006/main" count="2803" uniqueCount="252">
  <si>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</si>
  <si>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</si>
  <si>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</si>
  <si>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</si>
  <si>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</si>
  <si>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</si>
  <si>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</si>
  <si>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</si>
  <si>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</si>
  <si>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</si>
  <si>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</si>
  <si>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</si>
  <si>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</si>
  <si>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</si>
  <si>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</si>
  <si>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</si>
  <si>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</si>
  <si>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</si>
  <si>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</si>
  <si>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</si>
  <si>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</si>
  <si>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</si>
  <si>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</si>
  <si>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</si>
  <si>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</si>
  <si>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</si>
  <si>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</si>
  <si>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</si>
  <si>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</si>
  <si>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</si>
  <si>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</si>
  <si>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</si>
  <si>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</si>
  <si>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</si>
  <si>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</si>
  <si>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</si>
  <si>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</si>
  <si>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</si>
  <si>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</si>
  <si>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</si>
  <si>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</si>
  <si>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</si>
  <si>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</si>
  <si>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</si>
  <si>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</si>
  <si>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</si>
  <si>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</si>
  <si>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</si>
  <si>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</si>
  <si>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</si>
  <si>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</si>
  <si>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</si>
  <si>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</si>
  <si>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</si>
  <si>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</si>
  <si>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</si>
  <si>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</si>
  <si>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</si>
  <si>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</si>
  <si>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</si>
  <si>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</si>
  <si>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</si>
  <si>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</si>
  <si>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</si>
  <si>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</si>
  <si>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</si>
  <si>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</si>
  <si>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</si>
  <si>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</si>
  <si>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</si>
  <si>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</si>
  <si>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</si>
  <si>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</si>
  <si>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</si>
  <si>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</si>
  <si>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</si>
  <si>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</si>
  <si>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</si>
  <si>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</si>
  <si>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</si>
  <si>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</si>
  <si>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</si>
  <si>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</si>
  <si>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</si>
  <si>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</si>
  <si>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</si>
  <si>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</si>
  <si>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</si>
  <si>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</si>
  <si>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</si>
  <si>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</si>
  <si>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</si>
  <si>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</si>
  <si>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</si>
  <si>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</si>
  <si>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</si>
  <si>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</si>
  <si>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</si>
  <si>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</si>
  <si>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</si>
  <si>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</si>
  <si>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</si>
  <si>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</si>
  <si>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</si>
  <si>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</si>
  <si>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</si>
  <si>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</si>
  <si>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</si>
  <si>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</si>
  <si>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</si>
  <si>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</si>
  <si>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</si>
  <si>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</si>
  <si>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</si>
  <si>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</si>
  <si>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</si>
  <si>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</si>
  <si>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</si>
  <si>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</si>
  <si>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</si>
  <si>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</si>
  <si>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</si>
  <si>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</si>
  <si>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</si>
  <si>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</si>
  <si>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</si>
  <si>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</si>
  <si>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</si>
  <si>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</si>
  <si>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</si>
  <si>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</si>
  <si>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</si>
  <si>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</si>
  <si>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</si>
  <si>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</si>
  <si>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</si>
  <si>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</si>
  <si>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</si>
  <si>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</si>
  <si>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</si>
  <si>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</si>
  <si>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</si>
  <si>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</si>
  <si>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</si>
  <si>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</si>
  <si>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</si>
  <si>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</si>
  <si>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</si>
  <si>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</si>
  <si>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</si>
  <si>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</si>
  <si>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</si>
  <si>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</si>
  <si>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</si>
  <si>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</si>
  <si>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</si>
  <si>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</si>
  <si>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</si>
  <si>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</si>
  <si>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</si>
  <si>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</si>
  <si>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</si>
  <si>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</si>
  <si>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</si>
  <si>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</si>
  <si>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</si>
  <si>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</si>
  <si>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</si>
  <si>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</si>
  <si>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</si>
  <si>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</si>
  <si>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</si>
  <si>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</si>
  <si>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</si>
  <si>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</si>
  <si>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</si>
  <si>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</si>
  <si>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</si>
  <si>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</si>
  <si>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</si>
  <si>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</si>
  <si>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</si>
  <si>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</si>
  <si>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</si>
  <si>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</si>
  <si>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</si>
  <si>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</si>
  <si>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</si>
  <si>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</si>
  <si>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</si>
  <si>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</si>
  <si>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</si>
  <si>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</si>
  <si>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</si>
  <si>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</si>
  <si>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</si>
  <si>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</si>
  <si>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</si>
  <si>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</si>
  <si>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</si>
  <si>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</si>
  <si>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</si>
  <si>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</si>
  <si>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</si>
  <si>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</si>
  <si>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</si>
  <si>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</si>
  <si>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</si>
  <si>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</si>
  <si>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</si>
  <si>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</si>
  <si>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</si>
  <si>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</si>
  <si>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</si>
  <si>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</si>
  <si>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</si>
  <si>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</si>
  <si>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</si>
  <si>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</si>
  <si>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</si>
  <si>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</si>
  <si>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</si>
  <si>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2017:Q3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</si>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</sst>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05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85"/>
  <sheetViews>
    <sheetView showGridLines="0" tabSelected="1" zoomScale="85" zoomScaleNormal="85" workbookViewId="0">
      <selection activeCell="H95" sqref="H95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222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s="18" customFormat="1" ht="15.95" customHeight="1" x14ac:dyDescent="0.2">
      <c r="A55" s="19"/>
      <c r="B55" s="144"/>
      <c r="C55" s="144"/>
    </row>
    <row r="56" spans="1:3" s="16" customFormat="1" ht="15.95" customHeight="1" x14ac:dyDescent="0.3">
      <c r="A56" s="17" t="s">
        <v>184</v>
      </c>
      <c r="B56" s="144"/>
      <c r="C56" s="144"/>
    </row>
    <row r="57" spans="1:3" ht="12.75" customHeight="1" x14ac:dyDescent="0.2">
      <c r="A57" s="21" t="s">
        <v>185</v>
      </c>
      <c r="B57" s="144" t="s">
        <v>68</v>
      </c>
      <c r="C57" s="144"/>
    </row>
    <row r="58" spans="1:3" ht="12.75" customHeight="1" x14ac:dyDescent="0.2">
      <c r="A58" s="21" t="s">
        <v>186</v>
      </c>
      <c r="B58" s="144" t="s">
        <v>67</v>
      </c>
      <c r="C58" s="144"/>
    </row>
    <row r="59" spans="1:3" ht="12.75" customHeight="1" x14ac:dyDescent="0.2">
      <c r="A59" s="21" t="s">
        <v>187</v>
      </c>
      <c r="B59" s="144" t="s">
        <v>69</v>
      </c>
      <c r="C59" s="144"/>
    </row>
    <row r="60" spans="1:3" ht="12.75" customHeight="1" x14ac:dyDescent="0.2">
      <c r="A60" s="21" t="s">
        <v>188</v>
      </c>
      <c r="B60" s="144" t="s">
        <v>70</v>
      </c>
      <c r="C60" s="144"/>
    </row>
    <row r="61" spans="1:3" ht="12.75" customHeight="1" x14ac:dyDescent="0.2">
      <c r="A61" s="21" t="s">
        <v>189</v>
      </c>
      <c r="B61" s="144" t="s">
        <v>71</v>
      </c>
      <c r="C61" s="144"/>
    </row>
    <row r="62" spans="1:3" ht="12.75" customHeight="1" x14ac:dyDescent="0.2">
      <c r="A62" s="21" t="s">
        <v>190</v>
      </c>
      <c r="B62" s="144" t="s">
        <v>72</v>
      </c>
      <c r="C62" s="144"/>
    </row>
    <row r="63" spans="1:3" s="18" customFormat="1" ht="15.95" customHeight="1" x14ac:dyDescent="0.2">
      <c r="A63" s="19"/>
      <c r="B63" s="144"/>
      <c r="C63" s="144"/>
    </row>
    <row r="64" spans="1:3" ht="15.95" customHeight="1" x14ac:dyDescent="0.3">
      <c r="A64" s="17" t="s">
        <v>66</v>
      </c>
      <c r="B64" s="144"/>
      <c r="C64" s="144"/>
    </row>
    <row r="65" spans="1:5" ht="12.75" customHeight="1" x14ac:dyDescent="0.2">
      <c r="A65" s="21" t="s">
        <v>63</v>
      </c>
      <c r="B65" s="144" t="s">
        <v>65</v>
      </c>
      <c r="C65" s="144"/>
    </row>
    <row r="66" spans="1:5" ht="15" x14ac:dyDescent="0.15">
      <c r="B66" s="144"/>
      <c r="C66" s="144"/>
    </row>
    <row r="67" spans="1:5" ht="16.5" x14ac:dyDescent="0.15">
      <c r="A67" s="37"/>
      <c r="B67" s="37"/>
      <c r="C67" s="144"/>
      <c r="D67" s="37"/>
      <c r="E67" s="37"/>
    </row>
    <row r="68" spans="1:5" ht="12.75" customHeight="1" x14ac:dyDescent="0.15">
      <c r="A68" s="37"/>
      <c r="B68" s="37"/>
      <c r="C68" s="144"/>
      <c r="D68" s="37"/>
      <c r="E68" s="37"/>
    </row>
    <row r="69" spans="1:5" ht="12.75" customHeight="1" x14ac:dyDescent="0.15">
      <c r="A69" s="37"/>
      <c r="B69" s="37"/>
      <c r="C69" s="37"/>
      <c r="D69" s="37"/>
      <c r="E69" s="37"/>
    </row>
    <row r="70" spans="1:5" ht="12.75" customHeight="1" x14ac:dyDescent="0.15">
      <c r="A70" s="37"/>
      <c r="B70" s="37"/>
      <c r="C70" s="37"/>
      <c r="D70" s="37"/>
      <c r="E70" s="37"/>
    </row>
    <row r="71" spans="1:5" ht="12.75" customHeight="1" x14ac:dyDescent="0.15">
      <c r="A71" s="37"/>
      <c r="B71" s="37"/>
      <c r="C71" s="37"/>
      <c r="D71" s="37"/>
      <c r="E71" s="37"/>
    </row>
    <row r="72" spans="1:5" ht="16.5" x14ac:dyDescent="0.15">
      <c r="A72" s="37"/>
      <c r="B72" s="37"/>
      <c r="C72" s="37"/>
      <c r="D72" s="37"/>
      <c r="E72" s="37"/>
    </row>
    <row r="73" spans="1:5" ht="16.5" x14ac:dyDescent="0.15">
      <c r="A73" s="37"/>
      <c r="B73" s="37"/>
      <c r="C73" s="37"/>
      <c r="D73" s="37"/>
      <c r="E73" s="37"/>
    </row>
    <row r="74" spans="1:5" ht="16.5" x14ac:dyDescent="0.15">
      <c r="A74" s="37"/>
      <c r="B74" s="37"/>
      <c r="C74" s="37"/>
      <c r="D74" s="37"/>
      <c r="E74" s="37"/>
    </row>
    <row r="75" spans="1:5" ht="16.5" x14ac:dyDescent="0.15">
      <c r="A75" s="37"/>
      <c r="B75" s="37"/>
      <c r="C75" s="37"/>
      <c r="D75" s="37"/>
      <c r="E75" s="37"/>
    </row>
    <row r="76" spans="1:5" ht="16.5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</sheetData>
  <sheetProtection algorithmName="SHA-512" hashValue="zFbpKH3IwuU+uOxAzry3uj4uHuledE5CHl7PT54sp63CSBbie68FoomSnmoYXZAUzXrBItbcnLSLC0uzSYchPA==" saltValue="McYW214iqe4p1jwYIcT+oQ==" spinCount="100000" sheet="1" objects="1" scenarios="1"/>
  <mergeCells count="2">
    <mergeCell ref="A2:C2"/>
    <mergeCell ref="A3:C3"/>
  </mergeCells>
  <conditionalFormatting sqref="F11">
    <cfRule type="cellIs" dxfId="504" priority="2" stopIfTrue="1" operator="equal">
      <formula>0</formula>
    </cfRule>
  </conditionalFormatting>
  <conditionalFormatting sqref="F27">
    <cfRule type="cellIs" dxfId="503" priority="1" stopIfTrue="1" operator="equal">
      <formula>0</formula>
    </cfRule>
  </conditionalFormatting>
  <hyperlinks>
    <hyperlink ref="B57:C57" location="'Table NF 1.0'!A1" display="Table NF 1.0"/>
    <hyperlink ref="B58:C58" location="'Table NF 2.0'!A1" display="Table NF 2.0"/>
    <hyperlink ref="B59:C59" location="'Table NF 3.0'!A1" display="Table NF 3.0"/>
    <hyperlink ref="B60:C60" location="'Table NF 4.0'!A1" display="Table NF 4.0"/>
    <hyperlink ref="B61:C61" location="'Table NF 5.0'!A1" display="Table NF 5.0"/>
    <hyperlink ref="B65:C65" location="Appendix!A1" display="Appendix"/>
    <hyperlink ref="B62:C62" location="'Table NF 6.0'!A1" display="Table NF 6.0"/>
    <hyperlink ref="B7" location="'Table 1.1'!A1" display="Table 1.1"/>
    <hyperlink ref="B8" location="'Table 1.2'!A1" display="Table 1.2"/>
    <hyperlink ref="B9" location="'Table 1.3'!A1" display="Table 1.3"/>
    <hyperlink ref="B12" location="'Table 1.4'!A1" display="Table 1.4"/>
    <hyperlink ref="B13" location="'Table 1.5'!A1" display="Table 1.5"/>
    <hyperlink ref="B16" location="'Table 1.6'!A1" display="Table 1.6"/>
    <hyperlink ref="B17" location="'Table 1.7'!A1" display="Table 1.7"/>
    <hyperlink ref="B20" location="'Table 1.8'!A1" display="Table 1.8"/>
    <hyperlink ref="B21" location="'Table 1.9'!A1" display="Table 1.9"/>
    <hyperlink ref="B24" location="'Table 1.10'!A1" display="Table 1.10"/>
    <hyperlink ref="B25" location="'Table 1.11'!A1" display="Table 1.11"/>
    <hyperlink ref="B28" location="'Table 1.12'!A1" display="Table 1.12"/>
    <hyperlink ref="B29" location="'Table 1.13'!A1" display="Table 1.13"/>
    <hyperlink ref="B30" location="'Table 1.14'!A1" display="Table 1.14"/>
    <hyperlink ref="B31" location="'Table 1.15'!A1" display="Table 1.15"/>
    <hyperlink ref="B34" location="'Table 1.16'!A1" display="Table 1.16"/>
    <hyperlink ref="B35" location="'Table 1.17'!A1" display="Table 1.17"/>
    <hyperlink ref="B36" location="'Table 1.18'!A1" display="Table 1.18"/>
    <hyperlink ref="B37" location="'Table 1.19'!A1" display="Table 1.19"/>
    <hyperlink ref="B40" location="'Table 1.20'!A1" display="Table 1.20"/>
    <hyperlink ref="B41" location="'Table 1.21'!A1" display="Table 1.21"/>
    <hyperlink ref="B42" location="'Table 1.22'!A1" display="Table 1.22"/>
    <hyperlink ref="B43" location="'Table 1.23'!A1" display="Table 1.23"/>
    <hyperlink ref="B46" location="'Table 1.24'!A1" display="Table 1.24"/>
    <hyperlink ref="B47" location="'Table 1.25'!A1" display="Table 1.25"/>
    <hyperlink ref="B48" location="'Table 1.26'!A1" display="Table 1.26"/>
    <hyperlink ref="B49" location="'Table 1.27'!A1" display="Table 1.27"/>
    <hyperlink ref="B52" location="'Table 1.28'!A1" display="Table 1.28"/>
    <hyperlink ref="B53" location="'Table 1.29'!A1" display="Table 1.29"/>
    <hyperlink ref="B54" location="'Table 1.30'!A1" display="Table 1.30"/>
    <hyperlink ref="C7" location="'Table 2.1'!A1" display="Table 2.1"/>
    <hyperlink ref="C8" location="'Table 2.2'!A1" display="Table 2.2"/>
    <hyperlink ref="C9" location="'Table 2.3'!A1" display="Table 2.3"/>
    <hyperlink ref="C12" location="'Table 2.4'!A1" display="Table 2.4"/>
    <hyperlink ref="C13" location="'Table 2.5'!A1" display="Table 2.5"/>
    <hyperlink ref="C16" location="'Table 2.6'!A1" display="Table 2.6"/>
    <hyperlink ref="C17" location="'Table 2.7'!A1" display="Table 2.7"/>
    <hyperlink ref="C20" location="'Table 2.8'!A1" display="Table 2.8"/>
    <hyperlink ref="C21" location="'Table 2.9'!A1" display="Table 2.9"/>
    <hyperlink ref="C24" location="'Table 2.10'!A1" display="Table 2.10"/>
    <hyperlink ref="C25" location="'Table 2.11'!A1" display="Table 2.11"/>
    <hyperlink ref="C28" location="'Table 2.12'!A1" display="Table 2.12"/>
    <hyperlink ref="C29" location="'Table 2.13'!A1" display="Table 2.13"/>
    <hyperlink ref="C30" location="'Table 2.14'!A1" display="Table 2.14"/>
    <hyperlink ref="C31" location="'Table 2.15'!A1" display="Table 2.15"/>
    <hyperlink ref="C34" location="'Table 2.16'!A1" display="Table 2.16"/>
    <hyperlink ref="C35" location="'Table 2.17'!A1" display="Table 2.17"/>
    <hyperlink ref="C36" location="'Table 2.18'!A1" display="Table 2.18"/>
    <hyperlink ref="C37" location="'Table 2.19'!A1" display="Table 2.19"/>
    <hyperlink ref="C40" location="'Table 2.20'!A1" display="Table 2.20"/>
    <hyperlink ref="C41" location="'Table 2.21'!A1" display="Table 2.21"/>
    <hyperlink ref="C42" location="'Table 2.22'!A1" display="Table 2.22"/>
    <hyperlink ref="C43" location="'Table 2.23'!A1" display="Table 2.23"/>
    <hyperlink ref="C46" location="'Table 2.24'!A1" display="Table 2.24"/>
    <hyperlink ref="C47" location="'Table 2.25'!A1" display="Table 2.25"/>
    <hyperlink ref="C48" location="'Table 2.26'!A1" display="Table 2.26"/>
    <hyperlink ref="C49" location="'Table 2.27'!A1" display="Table 2.27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38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Contents'!B20</f>
        <v>Table 1.8</v>
      </c>
      <c r="B1" s="168"/>
      <c r="C1" s="59"/>
    </row>
    <row r="2" spans="1:9" ht="16.5" customHeight="1" x14ac:dyDescent="0.3">
      <c r="A2" s="4" t="str">
        <f>"UCITS: "&amp;'Table of Contents'!A20&amp;", "&amp;'Table of Contents'!A3</f>
        <v>UCITS: Total Sales , 2017:Q3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72.22</v>
      </c>
      <c r="C10" s="102">
        <v>15.26</v>
      </c>
      <c r="D10" s="102">
        <v>4.9800000000000004</v>
      </c>
      <c r="E10" s="102">
        <v>39.46</v>
      </c>
      <c r="F10" s="102">
        <v>12.52</v>
      </c>
      <c r="G10" s="102">
        <v>0</v>
      </c>
      <c r="H10" s="102">
        <v>0</v>
      </c>
      <c r="I10" s="6">
        <v>0</v>
      </c>
    </row>
    <row r="11" spans="1:9" ht="16.5" customHeight="1" x14ac:dyDescent="0.3">
      <c r="A11" s="46" t="s">
        <v>226</v>
      </c>
      <c r="B11" s="100">
        <v>1873.36</v>
      </c>
      <c r="C11" s="94">
        <v>105.3</v>
      </c>
      <c r="D11" s="94">
        <v>424.32</v>
      </c>
      <c r="E11" s="94">
        <v>18.93</v>
      </c>
      <c r="F11" s="94">
        <v>1293.1400000000001</v>
      </c>
      <c r="G11" s="94">
        <v>0</v>
      </c>
      <c r="H11" s="94">
        <v>0</v>
      </c>
      <c r="I11" s="100">
        <v>31.67</v>
      </c>
    </row>
    <row r="12" spans="1:9" ht="16.5" customHeight="1" x14ac:dyDescent="0.3">
      <c r="A12" s="46" t="s">
        <v>227</v>
      </c>
      <c r="B12" s="6">
        <v>22</v>
      </c>
      <c r="C12" s="102">
        <v>15</v>
      </c>
      <c r="D12" s="102">
        <v>6</v>
      </c>
      <c r="E12" s="102">
        <v>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721.89</v>
      </c>
      <c r="C13" s="94">
        <v>96.99</v>
      </c>
      <c r="D13" s="94">
        <v>187.66</v>
      </c>
      <c r="E13" s="94">
        <v>382.58</v>
      </c>
      <c r="F13" s="94">
        <v>0.22</v>
      </c>
      <c r="G13" s="94">
        <v>0</v>
      </c>
      <c r="H13" s="94">
        <v>0</v>
      </c>
      <c r="I13" s="100">
        <v>54.44</v>
      </c>
    </row>
    <row r="14" spans="1:9" ht="16.5" customHeight="1" x14ac:dyDescent="0.3">
      <c r="A14" s="46" t="s">
        <v>229</v>
      </c>
      <c r="B14" s="6">
        <v>10203.41</v>
      </c>
      <c r="C14" s="102">
        <v>4969.3500000000004</v>
      </c>
      <c r="D14" s="102">
        <v>4120.8900000000003</v>
      </c>
      <c r="E14" s="102">
        <v>1074.45</v>
      </c>
      <c r="F14" s="102">
        <v>2.15</v>
      </c>
      <c r="G14" s="102">
        <v>0</v>
      </c>
      <c r="H14" s="102">
        <v>0</v>
      </c>
      <c r="I14" s="6">
        <v>36.57</v>
      </c>
    </row>
    <row r="15" spans="1:9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26492.338</v>
      </c>
      <c r="C17" s="94">
        <v>12790.335999999999</v>
      </c>
      <c r="D17" s="94">
        <v>6714.0940000000001</v>
      </c>
      <c r="E17" s="94">
        <v>5628.0839999999998</v>
      </c>
      <c r="F17" s="94">
        <v>665.32600000000002</v>
      </c>
      <c r="G17" s="94">
        <v>1.8560000000000001</v>
      </c>
      <c r="H17" s="94">
        <v>77.186000000000007</v>
      </c>
      <c r="I17" s="100">
        <v>615.45600000000002</v>
      </c>
    </row>
    <row r="18" spans="1:9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235</v>
      </c>
      <c r="B20" s="6">
        <v>844038</v>
      </c>
      <c r="C20" s="102">
        <v>58377</v>
      </c>
      <c r="D20" s="102">
        <v>76135</v>
      </c>
      <c r="E20" s="102">
        <v>12294</v>
      </c>
      <c r="F20" s="102">
        <v>691709</v>
      </c>
      <c r="G20" s="102">
        <v>0</v>
      </c>
      <c r="H20" s="102">
        <v>0</v>
      </c>
      <c r="I20" s="6">
        <v>5524</v>
      </c>
    </row>
    <row r="21" spans="1:9" ht="16.5" customHeight="1" x14ac:dyDescent="0.3">
      <c r="A21" s="46" t="s">
        <v>236</v>
      </c>
      <c r="B21" s="100">
        <v>18768.060000000001</v>
      </c>
      <c r="C21" s="94">
        <v>1757.16</v>
      </c>
      <c r="D21" s="94">
        <v>3215.79</v>
      </c>
      <c r="E21" s="94">
        <v>10521.7</v>
      </c>
      <c r="F21" s="94">
        <v>563.82000000000005</v>
      </c>
      <c r="G21" s="94">
        <v>3.49</v>
      </c>
      <c r="H21" s="94">
        <v>2706.1</v>
      </c>
      <c r="I21" s="100">
        <v>0</v>
      </c>
    </row>
    <row r="22" spans="1:9" ht="16.5" customHeight="1" x14ac:dyDescent="0.3">
      <c r="A22" s="46" t="s">
        <v>237</v>
      </c>
      <c r="B22" s="6">
        <v>2573.9699999999998</v>
      </c>
      <c r="C22" s="102">
        <v>838.31</v>
      </c>
      <c r="D22" s="102">
        <v>506.68</v>
      </c>
      <c r="E22" s="102">
        <v>630.15</v>
      </c>
      <c r="F22" s="102">
        <v>391.2</v>
      </c>
      <c r="G22" s="102">
        <v>0</v>
      </c>
      <c r="H22" s="102">
        <v>0.38</v>
      </c>
      <c r="I22" s="6">
        <v>207.24</v>
      </c>
    </row>
    <row r="23" spans="1:9" ht="16.5" customHeight="1" x14ac:dyDescent="0.3">
      <c r="A23" s="46" t="s">
        <v>238</v>
      </c>
      <c r="B23" s="100">
        <v>709670</v>
      </c>
      <c r="C23" s="94">
        <v>113829</v>
      </c>
      <c r="D23" s="94">
        <v>142099</v>
      </c>
      <c r="E23" s="94">
        <v>74553</v>
      </c>
      <c r="F23" s="94">
        <v>369011</v>
      </c>
      <c r="G23" s="94">
        <v>0</v>
      </c>
      <c r="H23" s="94">
        <v>0</v>
      </c>
      <c r="I23" s="100">
        <v>10178</v>
      </c>
    </row>
    <row r="24" spans="1:9" ht="16.5" customHeight="1" x14ac:dyDescent="0.3">
      <c r="A24" s="46" t="s">
        <v>239</v>
      </c>
      <c r="B24" s="6">
        <v>369.52047561977901</v>
      </c>
      <c r="C24" s="102">
        <v>23.233000000000001</v>
      </c>
      <c r="D24" s="102">
        <v>51.567</v>
      </c>
      <c r="E24" s="102">
        <v>69.569154486505397</v>
      </c>
      <c r="F24" s="102">
        <v>3.8069999999999999</v>
      </c>
      <c r="G24" s="102">
        <v>0</v>
      </c>
      <c r="H24" s="102">
        <v>3.0000000000000001E-3</v>
      </c>
      <c r="I24" s="6">
        <v>221.34132113327399</v>
      </c>
    </row>
    <row r="25" spans="1:9" ht="16.5" customHeight="1" x14ac:dyDescent="0.3">
      <c r="A25" s="46" t="s">
        <v>240</v>
      </c>
      <c r="B25" s="100">
        <v>2677</v>
      </c>
      <c r="C25" s="94">
        <v>691</v>
      </c>
      <c r="D25" s="94">
        <v>1747</v>
      </c>
      <c r="E25" s="94">
        <v>221</v>
      </c>
      <c r="F25" s="94">
        <v>0</v>
      </c>
      <c r="G25" s="94">
        <v>0</v>
      </c>
      <c r="H25" s="94">
        <v>0</v>
      </c>
      <c r="I25" s="100">
        <v>18</v>
      </c>
    </row>
    <row r="26" spans="1:9" ht="16.5" customHeight="1" x14ac:dyDescent="0.3">
      <c r="A26" s="46" t="s">
        <v>241</v>
      </c>
      <c r="B26" s="6">
        <v>8037.63</v>
      </c>
      <c r="C26" s="102">
        <v>3728.32</v>
      </c>
      <c r="D26" s="102">
        <v>2708.2</v>
      </c>
      <c r="E26" s="102">
        <v>363.83</v>
      </c>
      <c r="F26" s="102">
        <v>1140.04</v>
      </c>
      <c r="G26" s="102">
        <v>0</v>
      </c>
      <c r="H26" s="102">
        <v>0</v>
      </c>
      <c r="I26" s="6">
        <v>97.24</v>
      </c>
    </row>
    <row r="27" spans="1:9" ht="16.5" customHeight="1" x14ac:dyDescent="0.3">
      <c r="A27" s="46" t="s">
        <v>242</v>
      </c>
      <c r="B27" s="100">
        <v>4636.2299999999996</v>
      </c>
      <c r="C27" s="94">
        <v>1576.12</v>
      </c>
      <c r="D27" s="94">
        <v>671.97</v>
      </c>
      <c r="E27" s="94">
        <v>620.42999999999995</v>
      </c>
      <c r="F27" s="94">
        <v>1631.79</v>
      </c>
      <c r="G27" s="94">
        <v>0</v>
      </c>
      <c r="H27" s="94">
        <v>91.66</v>
      </c>
      <c r="I27" s="100">
        <v>44.28</v>
      </c>
    </row>
    <row r="28" spans="1:9" ht="16.5" customHeight="1" x14ac:dyDescent="0.3">
      <c r="A28" s="46" t="s">
        <v>243</v>
      </c>
      <c r="B28" s="6">
        <v>1134.5353551799999</v>
      </c>
      <c r="C28" s="102">
        <v>39.896228549999996</v>
      </c>
      <c r="D28" s="102">
        <v>209.92572342</v>
      </c>
      <c r="E28" s="102">
        <v>275.82459046999998</v>
      </c>
      <c r="F28" s="102">
        <v>7.5890452599999998</v>
      </c>
      <c r="G28" s="102">
        <v>0</v>
      </c>
      <c r="H28" s="102">
        <v>0</v>
      </c>
      <c r="I28" s="6">
        <v>601.29976748000001</v>
      </c>
    </row>
    <row r="29" spans="1:9" ht="16.5" customHeight="1" x14ac:dyDescent="0.3">
      <c r="A29" s="46" t="s">
        <v>244</v>
      </c>
      <c r="B29" s="100">
        <v>413.01</v>
      </c>
      <c r="C29" s="94">
        <v>11.7</v>
      </c>
      <c r="D29" s="94">
        <v>153.33000000000001</v>
      </c>
      <c r="E29" s="94">
        <v>21.89</v>
      </c>
      <c r="F29" s="94">
        <v>3.14</v>
      </c>
      <c r="G29" s="94">
        <v>2.64</v>
      </c>
      <c r="H29" s="94">
        <v>18.62</v>
      </c>
      <c r="I29" s="100">
        <v>201.69</v>
      </c>
    </row>
    <row r="30" spans="1:9" ht="16.5" customHeight="1" x14ac:dyDescent="0.3">
      <c r="A30" s="46" t="s">
        <v>245</v>
      </c>
      <c r="B30" s="6">
        <v>303.51</v>
      </c>
      <c r="C30" s="102">
        <v>18.858000000000001</v>
      </c>
      <c r="D30" s="102">
        <v>86.914000000000001</v>
      </c>
      <c r="E30" s="102">
        <v>197.73599999999999</v>
      </c>
      <c r="F30" s="102">
        <v>2E-3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125.3077</v>
      </c>
      <c r="C31" s="94">
        <v>61.005299999999998</v>
      </c>
      <c r="D31" s="94">
        <v>14.9102</v>
      </c>
      <c r="E31" s="94">
        <v>35.881100000000004</v>
      </c>
      <c r="F31" s="94">
        <v>13.4254</v>
      </c>
      <c r="G31" s="94">
        <v>0</v>
      </c>
      <c r="H31" s="94">
        <v>0</v>
      </c>
      <c r="I31" s="100">
        <v>8.5699999999999998E-2</v>
      </c>
    </row>
    <row r="32" spans="1:9" ht="16.5" customHeight="1" x14ac:dyDescent="0.3">
      <c r="A32" s="46" t="s">
        <v>247</v>
      </c>
      <c r="B32" s="6">
        <v>22120</v>
      </c>
      <c r="C32" s="102">
        <v>6442</v>
      </c>
      <c r="D32" s="102">
        <v>7430</v>
      </c>
      <c r="E32" s="102">
        <v>4632</v>
      </c>
      <c r="F32" s="102">
        <v>1882</v>
      </c>
      <c r="G32" s="102">
        <v>0</v>
      </c>
      <c r="H32" s="102">
        <v>1734</v>
      </c>
      <c r="I32" s="6">
        <v>0</v>
      </c>
    </row>
    <row r="33" spans="1:9" ht="16.5" customHeight="1" x14ac:dyDescent="0.3">
      <c r="A33" s="46" t="s">
        <v>248</v>
      </c>
      <c r="B33" s="100">
        <v>8964.4</v>
      </c>
      <c r="C33" s="94">
        <v>4208.5200000000004</v>
      </c>
      <c r="D33" s="94">
        <v>1142.96</v>
      </c>
      <c r="E33" s="94">
        <v>1476.75</v>
      </c>
      <c r="F33" s="94">
        <v>2131.0500000000002</v>
      </c>
      <c r="G33" s="94">
        <v>0</v>
      </c>
      <c r="H33" s="94">
        <v>5.13</v>
      </c>
      <c r="I33" s="100">
        <v>0</v>
      </c>
    </row>
    <row r="34" spans="1:9" ht="16.5" customHeight="1" x14ac:dyDescent="0.3">
      <c r="A34" s="46" t="s">
        <v>249</v>
      </c>
      <c r="B34" s="6">
        <v>22679.61</v>
      </c>
      <c r="C34" s="102">
        <v>7631.47</v>
      </c>
      <c r="D34" s="102">
        <v>6020.84</v>
      </c>
      <c r="E34" s="102">
        <v>1413.92</v>
      </c>
      <c r="F34" s="102">
        <v>7613.37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251</v>
      </c>
      <c r="B36" s="6">
        <v>71489.960000000006</v>
      </c>
      <c r="C36" s="102">
        <v>37382.6</v>
      </c>
      <c r="D36" s="102">
        <v>15301.52</v>
      </c>
      <c r="E36" s="102">
        <v>7765.2</v>
      </c>
      <c r="F36" s="102">
        <v>4524.2</v>
      </c>
      <c r="G36" s="102">
        <v>9.0399999999999991</v>
      </c>
      <c r="H36" s="102">
        <v>5119.42</v>
      </c>
      <c r="I36" s="6">
        <v>1387.97</v>
      </c>
    </row>
    <row r="37" spans="1:9" ht="16.5" customHeight="1" x14ac:dyDescent="0.3">
      <c r="A37" s="47" t="s">
        <v>77</v>
      </c>
      <c r="B37" s="103">
        <v>1757385.96153079</v>
      </c>
      <c r="C37" s="97">
        <v>254608.42852854999</v>
      </c>
      <c r="D37" s="97">
        <v>268953.55092342</v>
      </c>
      <c r="E37" s="97">
        <v>122237.384844956</v>
      </c>
      <c r="F37" s="97">
        <v>1082598.7894452601</v>
      </c>
      <c r="G37" s="97">
        <v>17.026</v>
      </c>
      <c r="H37" s="97">
        <v>9752.4989999999998</v>
      </c>
      <c r="I37" s="103">
        <v>19219.2827886132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INm42lU1DrnJTqovxEJLaowU7WSMqMNYz2xmjQ3Gff9/fgsXDbygJqD5rxQIU6hEoudm5HZgXs69BUkTCLCF6A==" saltValue="FlCiIaQ97DWwrwl8ZWzAWg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A7 J7:XFD7 B8:XFD37">
    <cfRule type="cellIs" dxfId="388" priority="4" operator="between">
      <formula>-0.1</formula>
      <formula>0</formula>
    </cfRule>
  </conditionalFormatting>
  <conditionalFormatting sqref="B7:C7">
    <cfRule type="cellIs" dxfId="387" priority="3" operator="between">
      <formula>-0.1</formula>
      <formula>0</formula>
    </cfRule>
  </conditionalFormatting>
  <conditionalFormatting sqref="D7:I7">
    <cfRule type="cellIs" dxfId="386" priority="2" operator="between">
      <formula>-0.1</formula>
      <formula>0</formula>
    </cfRule>
  </conditionalFormatting>
  <conditionalFormatting sqref="A8:A3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Contents'!B21</f>
        <v>Table 1.9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Contents'!A21&amp;", "&amp;'Table of Contents'!A3</f>
        <v>UCITS: Total Sales of ETFs and Funds of Funds, 2017:Q3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0.65</v>
      </c>
      <c r="C10" s="102">
        <v>0.65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54.44</v>
      </c>
      <c r="H13" s="94">
        <v>0</v>
      </c>
      <c r="I13" s="94">
        <v>0</v>
      </c>
      <c r="J13" s="94">
        <v>0</v>
      </c>
      <c r="K13" s="100">
        <v>54.44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547.9</v>
      </c>
      <c r="H14" s="102">
        <v>47.85</v>
      </c>
      <c r="I14" s="102">
        <v>222.3</v>
      </c>
      <c r="J14" s="102">
        <v>271.08999999999997</v>
      </c>
      <c r="K14" s="6">
        <v>6.66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232</v>
      </c>
      <c r="B17" s="100">
        <v>5846.4340000000002</v>
      </c>
      <c r="C17" s="94">
        <v>5158.0159999999996</v>
      </c>
      <c r="D17" s="94">
        <v>612.1</v>
      </c>
      <c r="E17" s="94">
        <v>76.317999999999998</v>
      </c>
      <c r="F17" s="111"/>
      <c r="G17" s="94">
        <v>993.995</v>
      </c>
      <c r="H17" s="94">
        <v>63.482999999999997</v>
      </c>
      <c r="I17" s="94">
        <v>28.315999999999999</v>
      </c>
      <c r="J17" s="94">
        <v>870.21400000000006</v>
      </c>
      <c r="K17" s="100">
        <v>31.981999999999999</v>
      </c>
    </row>
    <row r="18" spans="1:15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235</v>
      </c>
      <c r="B20" s="6">
        <v>31761</v>
      </c>
      <c r="C20" s="102">
        <v>18564</v>
      </c>
      <c r="D20" s="102">
        <v>12002</v>
      </c>
      <c r="E20" s="102">
        <v>1195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2539.46</v>
      </c>
      <c r="H21" s="94">
        <v>6.16</v>
      </c>
      <c r="I21" s="94">
        <v>62.26</v>
      </c>
      <c r="J21" s="94">
        <v>2471.04</v>
      </c>
      <c r="K21" s="100">
        <v>0</v>
      </c>
    </row>
    <row r="22" spans="1:15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48.13</v>
      </c>
      <c r="H22" s="102">
        <v>0</v>
      </c>
      <c r="I22" s="102">
        <v>3.98</v>
      </c>
      <c r="J22" s="102">
        <v>0</v>
      </c>
      <c r="K22" s="6">
        <v>44.16</v>
      </c>
    </row>
    <row r="23" spans="1:15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94">
        <v>0</v>
      </c>
      <c r="F23" s="111"/>
      <c r="G23" s="94">
        <v>8978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5.7000000000000002E-2</v>
      </c>
      <c r="H24" s="102">
        <v>0</v>
      </c>
      <c r="I24" s="102">
        <v>0</v>
      </c>
      <c r="J24" s="102">
        <v>0</v>
      </c>
      <c r="K24" s="6">
        <v>5.7000000000000002E-2</v>
      </c>
    </row>
    <row r="25" spans="1:15" ht="16.5" customHeight="1" x14ac:dyDescent="0.3">
      <c r="A25" s="46" t="s">
        <v>240</v>
      </c>
      <c r="B25" s="100">
        <v>87</v>
      </c>
      <c r="C25" s="94">
        <v>0</v>
      </c>
      <c r="D25" s="94">
        <v>0</v>
      </c>
      <c r="E25" s="94">
        <v>0</v>
      </c>
      <c r="F25" s="111"/>
      <c r="G25" s="94">
        <v>22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45.23</v>
      </c>
      <c r="H27" s="94">
        <v>11.26</v>
      </c>
      <c r="I27" s="94">
        <v>3.17</v>
      </c>
      <c r="J27" s="94">
        <v>4.13</v>
      </c>
      <c r="K27" s="100">
        <v>26.66</v>
      </c>
    </row>
    <row r="28" spans="1:15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230.11966666999999</v>
      </c>
      <c r="H28" s="102">
        <v>0</v>
      </c>
      <c r="I28" s="102">
        <v>0</v>
      </c>
      <c r="J28" s="102">
        <v>230.11966666999999</v>
      </c>
      <c r="K28" s="6">
        <v>0</v>
      </c>
    </row>
    <row r="29" spans="1:15" ht="16.5" customHeight="1" x14ac:dyDescent="0.3">
      <c r="A29" s="46" t="s">
        <v>244</v>
      </c>
      <c r="B29" s="100">
        <v>0.1</v>
      </c>
      <c r="C29" s="94">
        <v>0.1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1.3959999999999999</v>
      </c>
      <c r="H31" s="94">
        <v>1.3938999999999999</v>
      </c>
      <c r="I31" s="94">
        <v>0</v>
      </c>
      <c r="J31" s="94">
        <v>2.0999999999999999E-3</v>
      </c>
      <c r="K31" s="100">
        <v>0</v>
      </c>
    </row>
    <row r="32" spans="1:15" ht="16.5" customHeight="1" x14ac:dyDescent="0.3">
      <c r="A32" s="46" t="s">
        <v>247</v>
      </c>
      <c r="B32" s="6">
        <v>10</v>
      </c>
      <c r="C32" s="102">
        <v>10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39.130000000000003</v>
      </c>
      <c r="C33" s="94">
        <v>39.130000000000003</v>
      </c>
      <c r="D33" s="94">
        <v>0</v>
      </c>
      <c r="E33" s="94">
        <v>0</v>
      </c>
      <c r="F33" s="111"/>
      <c r="G33" s="94">
        <v>1065.42</v>
      </c>
      <c r="H33" s="94">
        <v>258.98</v>
      </c>
      <c r="I33" s="94">
        <v>273.42</v>
      </c>
      <c r="J33" s="94">
        <v>533.02</v>
      </c>
      <c r="K33" s="100">
        <v>0</v>
      </c>
    </row>
    <row r="34" spans="1:11" ht="16.5" customHeight="1" x14ac:dyDescent="0.3">
      <c r="A34" s="46" t="s">
        <v>249</v>
      </c>
      <c r="B34" s="6">
        <v>108.09</v>
      </c>
      <c r="C34" s="102">
        <v>82.85</v>
      </c>
      <c r="D34" s="102">
        <v>0</v>
      </c>
      <c r="E34" s="102">
        <v>25.24</v>
      </c>
      <c r="F34" s="111"/>
      <c r="G34" s="102">
        <v>455.9</v>
      </c>
      <c r="H34" s="102">
        <v>40.76</v>
      </c>
      <c r="I34" s="102">
        <v>201.6</v>
      </c>
      <c r="J34" s="102">
        <v>126.9</v>
      </c>
      <c r="K34" s="6">
        <v>86.64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4111</v>
      </c>
      <c r="H36" s="102">
        <v>488.43</v>
      </c>
      <c r="I36" s="102">
        <v>213.49</v>
      </c>
      <c r="J36" s="102">
        <v>1798.26</v>
      </c>
      <c r="K36" s="6">
        <v>1610.82</v>
      </c>
    </row>
    <row r="37" spans="1:11" ht="16.5" customHeight="1" x14ac:dyDescent="0.3">
      <c r="A37" s="47" t="s">
        <v>77</v>
      </c>
      <c r="B37" s="103">
        <v>37852.4039999999</v>
      </c>
      <c r="C37" s="97">
        <v>23854.745999999999</v>
      </c>
      <c r="D37" s="97">
        <v>12614.1</v>
      </c>
      <c r="E37" s="97">
        <v>1296.558</v>
      </c>
      <c r="F37" s="127"/>
      <c r="G37" s="97">
        <v>19093.0476666699</v>
      </c>
      <c r="H37" s="97">
        <v>918.31690000000003</v>
      </c>
      <c r="I37" s="97">
        <v>1008.5359999999999</v>
      </c>
      <c r="J37" s="97">
        <v>6304.7757666699999</v>
      </c>
      <c r="K37" s="103">
        <v>1861.4189999999901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xd2zSJQDuM8QO+im5T7pz1r9mdcKkbeAQXg8ivbWVSy143oYPk7QMBOIV+R9rDod/METg+HDOQwNLivq5weZ5A==" saltValue="XxpdPEFDkR/OuZiJLViX9g==" spinCount="100000" sheet="1" objects="1" scenarios="1"/>
  <mergeCells count="1">
    <mergeCell ref="A1:B1"/>
  </mergeCells>
  <conditionalFormatting sqref="B8:K37">
    <cfRule type="cellIs" dxfId="384" priority="9" operator="between">
      <formula>0</formula>
      <formula>0.1</formula>
    </cfRule>
    <cfRule type="cellIs" dxfId="383" priority="10" operator="lessThan">
      <formula>0</formula>
    </cfRule>
    <cfRule type="cellIs" dxfId="382" priority="11" operator="greaterThanOrEqual">
      <formula>0.1</formula>
    </cfRule>
  </conditionalFormatting>
  <conditionalFormatting sqref="A1:XFD6 A38:XFD1048576 A7 L7:XFD7 B8:XFD37">
    <cfRule type="cellIs" dxfId="381" priority="8" operator="between">
      <formula>-0.1</formula>
      <formula>0</formula>
    </cfRule>
  </conditionalFormatting>
  <conditionalFormatting sqref="F7">
    <cfRule type="cellIs" dxfId="380" priority="7" operator="between">
      <formula>-0.1</formula>
      <formula>0</formula>
    </cfRule>
  </conditionalFormatting>
  <conditionalFormatting sqref="B7:C7">
    <cfRule type="cellIs" dxfId="379" priority="6" operator="between">
      <formula>-0.1</formula>
      <formula>0</formula>
    </cfRule>
  </conditionalFormatting>
  <conditionalFormatting sqref="D7:E7">
    <cfRule type="cellIs" dxfId="378" priority="5" operator="between">
      <formula>-0.1</formula>
      <formula>0</formula>
    </cfRule>
  </conditionalFormatting>
  <conditionalFormatting sqref="G7:H7">
    <cfRule type="cellIs" dxfId="377" priority="4" operator="between">
      <formula>-0.1</formula>
      <formula>0</formula>
    </cfRule>
  </conditionalFormatting>
  <conditionalFormatting sqref="I7:J7">
    <cfRule type="cellIs" dxfId="376" priority="3" operator="between">
      <formula>-0.1</formula>
      <formula>0</formula>
    </cfRule>
  </conditionalFormatting>
  <conditionalFormatting sqref="K7">
    <cfRule type="cellIs" dxfId="375" priority="2" operator="between">
      <formula>-0.1</formula>
      <formula>0</formula>
    </cfRule>
  </conditionalFormatting>
  <conditionalFormatting sqref="A8:A37">
    <cfRule type="cellIs" dxfId="37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38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Contents'!B24</f>
        <v>Table 1.10</v>
      </c>
      <c r="B1" s="168"/>
      <c r="C1" s="59"/>
    </row>
    <row r="2" spans="1:9" ht="16.5" customHeight="1" x14ac:dyDescent="0.3">
      <c r="A2" s="4" t="str">
        <f>"UCITS: "&amp;'Table of Contents'!A24&amp;", "&amp;'Table of Contents'!A3</f>
        <v>UCITS: Total Redemptions, 2017:Q3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27.99</v>
      </c>
      <c r="C10" s="102">
        <v>2.0099999999999998</v>
      </c>
      <c r="D10" s="102">
        <v>2.5099999999999998</v>
      </c>
      <c r="E10" s="102">
        <v>13.25</v>
      </c>
      <c r="F10" s="102">
        <v>10.210000000000001</v>
      </c>
      <c r="G10" s="102">
        <v>0</v>
      </c>
      <c r="H10" s="102">
        <v>0</v>
      </c>
      <c r="I10" s="6">
        <v>0.02</v>
      </c>
    </row>
    <row r="11" spans="1:9" ht="16.5" customHeight="1" x14ac:dyDescent="0.3">
      <c r="A11" s="46" t="s">
        <v>226</v>
      </c>
      <c r="B11" s="100">
        <v>2434.23</v>
      </c>
      <c r="C11" s="94">
        <v>110.26</v>
      </c>
      <c r="D11" s="94">
        <v>404.1</v>
      </c>
      <c r="E11" s="94">
        <v>44.67</v>
      </c>
      <c r="F11" s="94">
        <v>1852.13</v>
      </c>
      <c r="G11" s="94">
        <v>0</v>
      </c>
      <c r="H11" s="94">
        <v>0</v>
      </c>
      <c r="I11" s="100">
        <v>23.06</v>
      </c>
    </row>
    <row r="12" spans="1:9" ht="16.5" customHeight="1" x14ac:dyDescent="0.3">
      <c r="A12" s="46" t="s">
        <v>227</v>
      </c>
      <c r="B12" s="6">
        <v>1</v>
      </c>
      <c r="C12" s="102">
        <v>0</v>
      </c>
      <c r="D12" s="102">
        <v>1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489.27</v>
      </c>
      <c r="C13" s="94">
        <v>38.46</v>
      </c>
      <c r="D13" s="94">
        <v>214.42</v>
      </c>
      <c r="E13" s="94">
        <v>195.07</v>
      </c>
      <c r="F13" s="94">
        <v>21.3</v>
      </c>
      <c r="G13" s="94">
        <v>7.0000000000000007E-2</v>
      </c>
      <c r="H13" s="94">
        <v>0</v>
      </c>
      <c r="I13" s="100">
        <v>19.97</v>
      </c>
    </row>
    <row r="14" spans="1:9" ht="16.5" customHeight="1" x14ac:dyDescent="0.3">
      <c r="A14" s="46" t="s">
        <v>229</v>
      </c>
      <c r="B14" s="6">
        <v>8156.14</v>
      </c>
      <c r="C14" s="102">
        <v>2828.37</v>
      </c>
      <c r="D14" s="102">
        <v>5132.42</v>
      </c>
      <c r="E14" s="102">
        <v>185.53</v>
      </c>
      <c r="F14" s="102">
        <v>4.84</v>
      </c>
      <c r="G14" s="102">
        <v>0</v>
      </c>
      <c r="H14" s="102">
        <v>0</v>
      </c>
      <c r="I14" s="6">
        <v>4.97</v>
      </c>
    </row>
    <row r="15" spans="1:9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17146.291000000001</v>
      </c>
      <c r="C17" s="94">
        <v>8833.0239999999994</v>
      </c>
      <c r="D17" s="94">
        <v>5009.2430000000004</v>
      </c>
      <c r="E17" s="94">
        <v>2375.1669999999999</v>
      </c>
      <c r="F17" s="94">
        <v>430.58100000000002</v>
      </c>
      <c r="G17" s="94">
        <v>5.0999999999999997E-2</v>
      </c>
      <c r="H17" s="94">
        <v>93.421000000000006</v>
      </c>
      <c r="I17" s="100">
        <v>404.80399999999997</v>
      </c>
    </row>
    <row r="18" spans="1:9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235</v>
      </c>
      <c r="B20" s="6">
        <v>792734</v>
      </c>
      <c r="C20" s="102">
        <v>48284</v>
      </c>
      <c r="D20" s="102">
        <v>45715</v>
      </c>
      <c r="E20" s="102">
        <v>11290</v>
      </c>
      <c r="F20" s="102">
        <v>682424</v>
      </c>
      <c r="G20" s="102">
        <v>0</v>
      </c>
      <c r="H20" s="102">
        <v>0</v>
      </c>
      <c r="I20" s="6">
        <v>5021</v>
      </c>
    </row>
    <row r="21" spans="1:9" ht="16.5" customHeight="1" x14ac:dyDescent="0.3">
      <c r="A21" s="46" t="s">
        <v>236</v>
      </c>
      <c r="B21" s="100">
        <v>14659.49</v>
      </c>
      <c r="C21" s="94">
        <v>1606.38</v>
      </c>
      <c r="D21" s="94">
        <v>3310.02</v>
      </c>
      <c r="E21" s="94">
        <v>4030.77</v>
      </c>
      <c r="F21" s="94">
        <v>596.5</v>
      </c>
      <c r="G21" s="94">
        <v>44.25</v>
      </c>
      <c r="H21" s="94">
        <v>5071.57</v>
      </c>
      <c r="I21" s="100">
        <v>0</v>
      </c>
    </row>
    <row r="22" spans="1:9" ht="16.5" customHeight="1" x14ac:dyDescent="0.3">
      <c r="A22" s="46" t="s">
        <v>237</v>
      </c>
      <c r="B22" s="6">
        <v>2061.63</v>
      </c>
      <c r="C22" s="102">
        <v>425.47</v>
      </c>
      <c r="D22" s="102">
        <v>460.62</v>
      </c>
      <c r="E22" s="102">
        <v>518.88</v>
      </c>
      <c r="F22" s="102">
        <v>462.54</v>
      </c>
      <c r="G22" s="102">
        <v>0</v>
      </c>
      <c r="H22" s="102">
        <v>0.41</v>
      </c>
      <c r="I22" s="6">
        <v>193.72</v>
      </c>
    </row>
    <row r="23" spans="1:9" ht="16.5" customHeight="1" x14ac:dyDescent="0.3">
      <c r="A23" s="46" t="s">
        <v>238</v>
      </c>
      <c r="B23" s="100">
        <v>634413</v>
      </c>
      <c r="C23" s="94">
        <v>101308</v>
      </c>
      <c r="D23" s="94">
        <v>108839</v>
      </c>
      <c r="E23" s="94">
        <v>53638</v>
      </c>
      <c r="F23" s="94">
        <v>362702</v>
      </c>
      <c r="G23" s="94">
        <v>0</v>
      </c>
      <c r="H23" s="94">
        <v>0</v>
      </c>
      <c r="I23" s="100">
        <v>7926</v>
      </c>
    </row>
    <row r="24" spans="1:9" ht="16.5" customHeight="1" x14ac:dyDescent="0.3">
      <c r="A24" s="46" t="s">
        <v>239</v>
      </c>
      <c r="B24" s="6">
        <v>321.832154</v>
      </c>
      <c r="C24" s="102">
        <v>199.6</v>
      </c>
      <c r="D24" s="102">
        <v>40.954999999999998</v>
      </c>
      <c r="E24" s="102">
        <v>37.137154000000002</v>
      </c>
      <c r="F24" s="102">
        <v>6.1580000000000004</v>
      </c>
      <c r="G24" s="102">
        <v>0</v>
      </c>
      <c r="H24" s="102">
        <v>0.14499999999999999</v>
      </c>
      <c r="I24" s="6">
        <v>37.837000000000003</v>
      </c>
    </row>
    <row r="25" spans="1:9" ht="16.5" customHeight="1" x14ac:dyDescent="0.3">
      <c r="A25" s="46" t="s">
        <v>240</v>
      </c>
      <c r="B25" s="100">
        <v>1283</v>
      </c>
      <c r="C25" s="94">
        <v>503</v>
      </c>
      <c r="D25" s="94">
        <v>709</v>
      </c>
      <c r="E25" s="94">
        <v>44</v>
      </c>
      <c r="F25" s="94">
        <v>0</v>
      </c>
      <c r="G25" s="94">
        <v>0</v>
      </c>
      <c r="H25" s="94">
        <v>0</v>
      </c>
      <c r="I25" s="100">
        <v>27</v>
      </c>
    </row>
    <row r="26" spans="1:9" ht="16.5" customHeight="1" x14ac:dyDescent="0.3">
      <c r="A26" s="46" t="s">
        <v>241</v>
      </c>
      <c r="B26" s="6">
        <v>6070.67</v>
      </c>
      <c r="C26" s="102">
        <v>3053.63</v>
      </c>
      <c r="D26" s="102">
        <v>1559.17</v>
      </c>
      <c r="E26" s="102">
        <v>306.91000000000003</v>
      </c>
      <c r="F26" s="102">
        <v>1098.8599999999999</v>
      </c>
      <c r="G26" s="102">
        <v>0</v>
      </c>
      <c r="H26" s="102">
        <v>0</v>
      </c>
      <c r="I26" s="6">
        <v>52.1</v>
      </c>
    </row>
    <row r="27" spans="1:9" ht="16.5" customHeight="1" x14ac:dyDescent="0.3">
      <c r="A27" s="46" t="s">
        <v>242</v>
      </c>
      <c r="B27" s="100">
        <v>3969.8</v>
      </c>
      <c r="C27" s="94">
        <v>1584.76</v>
      </c>
      <c r="D27" s="94">
        <v>621</v>
      </c>
      <c r="E27" s="94">
        <v>511.88</v>
      </c>
      <c r="F27" s="94">
        <v>1110.73</v>
      </c>
      <c r="G27" s="94">
        <v>0</v>
      </c>
      <c r="H27" s="94">
        <v>90.45</v>
      </c>
      <c r="I27" s="100">
        <v>50.98</v>
      </c>
    </row>
    <row r="28" spans="1:9" ht="16.5" customHeight="1" x14ac:dyDescent="0.3">
      <c r="A28" s="46" t="s">
        <v>243</v>
      </c>
      <c r="B28" s="6">
        <v>1020.58060197</v>
      </c>
      <c r="C28" s="102">
        <v>44.532569289999998</v>
      </c>
      <c r="D28" s="102">
        <v>97.217827999999997</v>
      </c>
      <c r="E28" s="102">
        <v>244.12815147000001</v>
      </c>
      <c r="F28" s="102">
        <v>20.50192418</v>
      </c>
      <c r="G28" s="102">
        <v>0</v>
      </c>
      <c r="H28" s="102">
        <v>0</v>
      </c>
      <c r="I28" s="6">
        <v>614.20012902999997</v>
      </c>
    </row>
    <row r="29" spans="1:9" ht="16.5" customHeight="1" x14ac:dyDescent="0.3">
      <c r="A29" s="46" t="s">
        <v>244</v>
      </c>
      <c r="B29" s="100">
        <v>340.12</v>
      </c>
      <c r="C29" s="94">
        <v>5.57</v>
      </c>
      <c r="D29" s="94">
        <v>137.62</v>
      </c>
      <c r="E29" s="94">
        <v>10.1</v>
      </c>
      <c r="F29" s="94">
        <v>1.59</v>
      </c>
      <c r="G29" s="94">
        <v>9.49</v>
      </c>
      <c r="H29" s="94">
        <v>3.93</v>
      </c>
      <c r="I29" s="100">
        <v>171.82</v>
      </c>
    </row>
    <row r="30" spans="1:9" ht="16.5" customHeight="1" x14ac:dyDescent="0.3">
      <c r="A30" s="46" t="s">
        <v>245</v>
      </c>
      <c r="B30" s="6">
        <v>207.38300000000001</v>
      </c>
      <c r="C30" s="102">
        <v>5.9630000000000001</v>
      </c>
      <c r="D30" s="102">
        <v>86.867000000000004</v>
      </c>
      <c r="E30" s="102">
        <v>112.916</v>
      </c>
      <c r="F30" s="102">
        <v>1.637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99.353800000000007</v>
      </c>
      <c r="C31" s="94">
        <v>57.584800000000001</v>
      </c>
      <c r="D31" s="94">
        <v>11.6065</v>
      </c>
      <c r="E31" s="94">
        <v>22.414100000000001</v>
      </c>
      <c r="F31" s="94">
        <v>7.7483000000000004</v>
      </c>
      <c r="G31" s="94">
        <v>0</v>
      </c>
      <c r="H31" s="94">
        <v>0</v>
      </c>
      <c r="I31" s="100">
        <v>0</v>
      </c>
    </row>
    <row r="32" spans="1:9" ht="16.5" customHeight="1" x14ac:dyDescent="0.3">
      <c r="A32" s="46" t="s">
        <v>247</v>
      </c>
      <c r="B32" s="6">
        <v>17725</v>
      </c>
      <c r="C32" s="102">
        <v>3475</v>
      </c>
      <c r="D32" s="102">
        <v>7532</v>
      </c>
      <c r="E32" s="102">
        <v>3740</v>
      </c>
      <c r="F32" s="102">
        <v>2293</v>
      </c>
      <c r="G32" s="102">
        <v>0</v>
      </c>
      <c r="H32" s="102">
        <v>685</v>
      </c>
      <c r="I32" s="6">
        <v>0</v>
      </c>
    </row>
    <row r="33" spans="1:9" ht="16.5" customHeight="1" x14ac:dyDescent="0.3">
      <c r="A33" s="46" t="s">
        <v>248</v>
      </c>
      <c r="B33" s="100">
        <v>8885.19</v>
      </c>
      <c r="C33" s="94">
        <v>4584.59</v>
      </c>
      <c r="D33" s="94">
        <v>1183.03</v>
      </c>
      <c r="E33" s="94">
        <v>1359.66</v>
      </c>
      <c r="F33" s="94">
        <v>1740.75</v>
      </c>
      <c r="G33" s="94">
        <v>0</v>
      </c>
      <c r="H33" s="94">
        <v>17.16</v>
      </c>
      <c r="I33" s="100">
        <v>0</v>
      </c>
    </row>
    <row r="34" spans="1:9" ht="16.5" customHeight="1" x14ac:dyDescent="0.3">
      <c r="A34" s="46" t="s">
        <v>249</v>
      </c>
      <c r="B34" s="6">
        <v>21862.55</v>
      </c>
      <c r="C34" s="102">
        <v>9363.44</v>
      </c>
      <c r="D34" s="102">
        <v>4905.72</v>
      </c>
      <c r="E34" s="102">
        <v>1026.23</v>
      </c>
      <c r="F34" s="102">
        <v>6567.15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251</v>
      </c>
      <c r="B36" s="6">
        <v>58995.72</v>
      </c>
      <c r="C36" s="102">
        <v>33980.22</v>
      </c>
      <c r="D36" s="102">
        <v>11447.03</v>
      </c>
      <c r="E36" s="102">
        <v>3920.4</v>
      </c>
      <c r="F36" s="102">
        <v>4172.49</v>
      </c>
      <c r="G36" s="102">
        <v>48.19</v>
      </c>
      <c r="H36" s="102">
        <v>4622.1000000000004</v>
      </c>
      <c r="I36" s="6">
        <v>805.29</v>
      </c>
    </row>
    <row r="37" spans="1:9" ht="16.5" customHeight="1" x14ac:dyDescent="0.3">
      <c r="A37" s="47" t="s">
        <v>77</v>
      </c>
      <c r="B37" s="103">
        <v>1592904.24055596</v>
      </c>
      <c r="C37" s="97">
        <v>220293.86436929001</v>
      </c>
      <c r="D37" s="97">
        <v>197419.54932799999</v>
      </c>
      <c r="E37" s="97">
        <v>83627.112405469903</v>
      </c>
      <c r="F37" s="97">
        <v>1065524.7162241701</v>
      </c>
      <c r="G37" s="97">
        <v>102.051</v>
      </c>
      <c r="H37" s="97">
        <v>10584.186</v>
      </c>
      <c r="I37" s="103">
        <v>15352.771129029999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mJSzurvFlsm6aZIYIu3P5wSqMAe0u7mC+ZPukEBvELANAb16o2cflIDtFlZFVr9pWt+ILC85PeixDE4pFjTX3A==" saltValue="nvqlQJPuXodkORd+5ygdUg==" spinCount="100000" sheet="1" objects="1" scenarios="1"/>
  <mergeCells count="1">
    <mergeCell ref="A1:B1"/>
  </mergeCells>
  <conditionalFormatting sqref="B8:I37">
    <cfRule type="cellIs" dxfId="373" priority="5" operator="between">
      <formula>0</formula>
      <formula>0.1</formula>
    </cfRule>
    <cfRule type="cellIs" dxfId="372" priority="6" operator="lessThan">
      <formula>0</formula>
    </cfRule>
    <cfRule type="cellIs" dxfId="371" priority="7" operator="greaterThanOrEqual">
      <formula>0.1</formula>
    </cfRule>
  </conditionalFormatting>
  <conditionalFormatting sqref="A1:XFD6 A38:XFD1048576 B8:XFD37 A7 J7:XFD7">
    <cfRule type="cellIs" dxfId="370" priority="4" operator="between">
      <formula>-0.1</formula>
      <formula>0</formula>
    </cfRule>
  </conditionalFormatting>
  <conditionalFormatting sqref="A8:A37">
    <cfRule type="cellIs" dxfId="369" priority="3" operator="between">
      <formula>-0.1</formula>
      <formula>0</formula>
    </cfRule>
  </conditionalFormatting>
  <conditionalFormatting sqref="B7:C7">
    <cfRule type="cellIs" dxfId="368" priority="2" operator="between">
      <formula>-0.1</formula>
      <formula>0</formula>
    </cfRule>
  </conditionalFormatting>
  <conditionalFormatting sqref="D7:I7">
    <cfRule type="cellIs" dxfId="36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Q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Contents'!B25</f>
        <v>Table 1.11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Contents'!A25&amp;", "&amp;'Table of Contents'!A3</f>
        <v>UCITS: Total Redemptions of ETFs and Funds of Funds, 2017:Q3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0.2</v>
      </c>
      <c r="C10" s="102">
        <v>0.2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19.97</v>
      </c>
      <c r="H13" s="94">
        <v>0</v>
      </c>
      <c r="I13" s="94">
        <v>0</v>
      </c>
      <c r="J13" s="94">
        <v>0</v>
      </c>
      <c r="K13" s="100">
        <v>19.97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167.46</v>
      </c>
      <c r="H14" s="102">
        <v>47.04</v>
      </c>
      <c r="I14" s="102">
        <v>33.35</v>
      </c>
      <c r="J14" s="102">
        <v>83.6</v>
      </c>
      <c r="K14" s="6">
        <v>3.47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232</v>
      </c>
      <c r="B17" s="100">
        <v>3478.3420000000001</v>
      </c>
      <c r="C17" s="94">
        <v>2803.9430000000002</v>
      </c>
      <c r="D17" s="94">
        <v>662.67</v>
      </c>
      <c r="E17" s="100">
        <v>11.728999999999999</v>
      </c>
      <c r="F17" s="108"/>
      <c r="G17" s="100">
        <v>648.59699999999998</v>
      </c>
      <c r="H17" s="94">
        <v>41.045999999999999</v>
      </c>
      <c r="I17" s="94">
        <v>4.3049999999999997</v>
      </c>
      <c r="J17" s="94">
        <v>602.60799999999995</v>
      </c>
      <c r="K17" s="100">
        <v>0.63800000000000001</v>
      </c>
      <c r="P17" s="79"/>
      <c r="Q17" s="79"/>
    </row>
    <row r="18" spans="1:17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235</v>
      </c>
      <c r="B20" s="6">
        <v>21458</v>
      </c>
      <c r="C20" s="102">
        <v>11709</v>
      </c>
      <c r="D20" s="102">
        <v>8734</v>
      </c>
      <c r="E20" s="6">
        <v>1014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2519.92</v>
      </c>
      <c r="H21" s="94">
        <v>7.63</v>
      </c>
      <c r="I21" s="94">
        <v>77.37</v>
      </c>
      <c r="J21" s="94">
        <v>2434.92</v>
      </c>
      <c r="K21" s="100">
        <v>0</v>
      </c>
    </row>
    <row r="22" spans="1:17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49.5</v>
      </c>
      <c r="H22" s="102">
        <v>0</v>
      </c>
      <c r="I22" s="102">
        <v>0.97</v>
      </c>
      <c r="J22" s="102">
        <v>0</v>
      </c>
      <c r="K22" s="6">
        <v>48.52</v>
      </c>
    </row>
    <row r="23" spans="1:17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7331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7.6999999999999999E-2</v>
      </c>
      <c r="H24" s="102">
        <v>0</v>
      </c>
      <c r="I24" s="102">
        <v>0</v>
      </c>
      <c r="J24" s="102">
        <v>0</v>
      </c>
      <c r="K24" s="6">
        <v>7.6999999999999999E-2</v>
      </c>
    </row>
    <row r="25" spans="1:17" ht="16.5" customHeight="1" x14ac:dyDescent="0.3">
      <c r="A25" s="46" t="s">
        <v>240</v>
      </c>
      <c r="B25" s="100">
        <v>51</v>
      </c>
      <c r="C25" s="94">
        <v>0</v>
      </c>
      <c r="D25" s="94">
        <v>0</v>
      </c>
      <c r="E25" s="100">
        <v>0</v>
      </c>
      <c r="F25" s="108"/>
      <c r="G25" s="100">
        <v>122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57.73</v>
      </c>
      <c r="H27" s="94">
        <v>12.85</v>
      </c>
      <c r="I27" s="94">
        <v>0.49</v>
      </c>
      <c r="J27" s="94">
        <v>11.21</v>
      </c>
      <c r="K27" s="100">
        <v>33.18</v>
      </c>
    </row>
    <row r="28" spans="1:17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101.01882929</v>
      </c>
      <c r="H28" s="102">
        <v>0</v>
      </c>
      <c r="I28" s="102">
        <v>0</v>
      </c>
      <c r="J28" s="102">
        <v>101.01882929</v>
      </c>
      <c r="K28" s="6">
        <v>0</v>
      </c>
    </row>
    <row r="29" spans="1:17" ht="16.5" customHeight="1" x14ac:dyDescent="0.3">
      <c r="A29" s="46" t="s">
        <v>244</v>
      </c>
      <c r="B29" s="100">
        <v>0.06</v>
      </c>
      <c r="C29" s="94">
        <v>0.06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3.4529999999999998</v>
      </c>
      <c r="H31" s="94">
        <v>3.4512999999999998</v>
      </c>
      <c r="I31" s="94">
        <v>0</v>
      </c>
      <c r="J31" s="94">
        <v>0</v>
      </c>
      <c r="K31" s="100">
        <v>0</v>
      </c>
    </row>
    <row r="32" spans="1:17" ht="16.5" customHeight="1" x14ac:dyDescent="0.3">
      <c r="A32" s="46" t="s">
        <v>247</v>
      </c>
      <c r="B32" s="6">
        <v>10</v>
      </c>
      <c r="C32" s="102">
        <v>10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100">
        <v>0</v>
      </c>
      <c r="F33" s="108"/>
      <c r="G33" s="100">
        <v>845.68</v>
      </c>
      <c r="H33" s="94">
        <v>221.52</v>
      </c>
      <c r="I33" s="94">
        <v>366.75</v>
      </c>
      <c r="J33" s="94">
        <v>257.41000000000003</v>
      </c>
      <c r="K33" s="100">
        <v>0</v>
      </c>
    </row>
    <row r="34" spans="1:11" ht="16.5" customHeight="1" x14ac:dyDescent="0.3">
      <c r="A34" s="46" t="s">
        <v>249</v>
      </c>
      <c r="B34" s="6">
        <v>228.79</v>
      </c>
      <c r="C34" s="102">
        <v>161.72</v>
      </c>
      <c r="D34" s="102">
        <v>0</v>
      </c>
      <c r="E34" s="6">
        <v>67.06</v>
      </c>
      <c r="F34" s="108"/>
      <c r="G34" s="6">
        <v>666.62</v>
      </c>
      <c r="H34" s="102">
        <v>24.93</v>
      </c>
      <c r="I34" s="102">
        <v>470.09</v>
      </c>
      <c r="J34" s="102">
        <v>77.52</v>
      </c>
      <c r="K34" s="6">
        <v>94.07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1550.93</v>
      </c>
      <c r="H36" s="102">
        <v>441.64</v>
      </c>
      <c r="I36" s="102">
        <v>155.33000000000001</v>
      </c>
      <c r="J36" s="102">
        <v>697.6</v>
      </c>
      <c r="K36" s="6">
        <v>256.36</v>
      </c>
    </row>
    <row r="37" spans="1:11" ht="16.5" customHeight="1" x14ac:dyDescent="0.3">
      <c r="A37" s="47" t="s">
        <v>77</v>
      </c>
      <c r="B37" s="103">
        <v>25226.392</v>
      </c>
      <c r="C37" s="97">
        <v>14684.922999999901</v>
      </c>
      <c r="D37" s="97">
        <v>9396.67</v>
      </c>
      <c r="E37" s="103">
        <v>1092.789</v>
      </c>
      <c r="F37" s="109"/>
      <c r="G37" s="103">
        <v>14083.95582929</v>
      </c>
      <c r="H37" s="97">
        <v>800.10729999999899</v>
      </c>
      <c r="I37" s="97">
        <v>1108.655</v>
      </c>
      <c r="J37" s="97">
        <v>4265.8868292899997</v>
      </c>
      <c r="K37" s="103">
        <v>456.284999999999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4OuOlLFO3fXutzY7DhKSGOneZTX4FpazKUz1wa8P9qDUgGHDjsJ/yg5J4yrKes2kf24K1tQb6+ZEf+lnxNPPqg==" saltValue="TToc5GiLiHUvx/inNnrjqA==" spinCount="100000" sheet="1" objects="1" scenarios="1"/>
  <mergeCells count="1">
    <mergeCell ref="A1:B1"/>
  </mergeCells>
  <conditionalFormatting sqref="B8:K37">
    <cfRule type="cellIs" dxfId="366" priority="7" operator="between">
      <formula>0</formula>
      <formula>0.1</formula>
    </cfRule>
    <cfRule type="cellIs" dxfId="365" priority="8" operator="lessThan">
      <formula>0</formula>
    </cfRule>
    <cfRule type="cellIs" dxfId="364" priority="9" operator="greaterThanOrEqual">
      <formula>0.1</formula>
    </cfRule>
  </conditionalFormatting>
  <conditionalFormatting sqref="A1:XFD6 A38:XFD1048576 B8:XFD37 A7 F7 L7:XFD7">
    <cfRule type="cellIs" dxfId="363" priority="6" operator="between">
      <formula>-0.1</formula>
      <formula>0</formula>
    </cfRule>
  </conditionalFormatting>
  <conditionalFormatting sqref="A8:A37">
    <cfRule type="cellIs" dxfId="362" priority="5" operator="between">
      <formula>-0.1</formula>
      <formula>0</formula>
    </cfRule>
  </conditionalFormatting>
  <conditionalFormatting sqref="B7:C7">
    <cfRule type="cellIs" dxfId="361" priority="4" operator="between">
      <formula>-0.1</formula>
      <formula>0</formula>
    </cfRule>
  </conditionalFormatting>
  <conditionalFormatting sqref="G7:H7">
    <cfRule type="cellIs" dxfId="360" priority="3" operator="between">
      <formula>-0.1</formula>
      <formula>0</formula>
    </cfRule>
  </conditionalFormatting>
  <conditionalFormatting sqref="D7:E7">
    <cfRule type="cellIs" dxfId="359" priority="2" operator="between">
      <formula>-0.1</formula>
      <formula>0</formula>
    </cfRule>
  </conditionalFormatting>
  <conditionalFormatting sqref="I7:K7">
    <cfRule type="cellIs" dxfId="35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J37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Contents'!B28</f>
        <v>Table 1.12</v>
      </c>
      <c r="B1" s="168"/>
      <c r="C1" s="40"/>
    </row>
    <row r="2" spans="1:10" ht="16.5" customHeight="1" x14ac:dyDescent="0.3">
      <c r="A2" s="4" t="str">
        <f>"AIF: "&amp;'Table of Contents'!A12&amp;", "&amp;'Table of Contents'!A3</f>
        <v>AIF: Total Net Assets , 2017:Q3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98741.585000000006</v>
      </c>
      <c r="C8" s="102">
        <v>10308.495999999999</v>
      </c>
      <c r="D8" s="102">
        <v>28042.343000000001</v>
      </c>
      <c r="E8" s="102">
        <v>50294.341999999997</v>
      </c>
      <c r="F8" s="102">
        <v>0</v>
      </c>
      <c r="G8" s="102">
        <v>649.10500000000002</v>
      </c>
      <c r="H8" s="102">
        <v>1986.002</v>
      </c>
      <c r="I8" s="102">
        <v>7303.7709999999997</v>
      </c>
      <c r="J8" s="6">
        <v>157.52600000000001</v>
      </c>
    </row>
    <row r="9" spans="1:10" ht="16.5" customHeight="1" x14ac:dyDescent="0.3">
      <c r="A9" s="46" t="s">
        <v>224</v>
      </c>
      <c r="B9" s="100">
        <v>47702.4420350043</v>
      </c>
      <c r="C9" s="94">
        <v>1549.7985597701399</v>
      </c>
      <c r="D9" s="94">
        <v>6085.2891879200697</v>
      </c>
      <c r="E9" s="94">
        <v>14358.876991854901</v>
      </c>
      <c r="F9" s="94">
        <v>972.48374886613897</v>
      </c>
      <c r="G9" s="94">
        <v>5304.62328475095</v>
      </c>
      <c r="H9" s="94">
        <v>0</v>
      </c>
      <c r="I9" s="94">
        <v>0</v>
      </c>
      <c r="J9" s="100">
        <v>19431.370261842101</v>
      </c>
    </row>
    <row r="10" spans="1:10" ht="16.5" customHeight="1" x14ac:dyDescent="0.3">
      <c r="A10" s="46" t="s">
        <v>225</v>
      </c>
      <c r="B10" s="6">
        <v>8.81</v>
      </c>
      <c r="C10" s="102">
        <v>0</v>
      </c>
      <c r="D10" s="102">
        <v>0</v>
      </c>
      <c r="E10" s="102">
        <v>8.81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476.52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10.210000000000001</v>
      </c>
      <c r="J11" s="100">
        <v>466.32</v>
      </c>
    </row>
    <row r="12" spans="1:10" ht="16.5" customHeight="1" x14ac:dyDescent="0.3">
      <c r="A12" s="46" t="s">
        <v>227</v>
      </c>
      <c r="B12" s="6">
        <v>2210</v>
      </c>
      <c r="C12" s="102">
        <v>1149</v>
      </c>
      <c r="D12" s="102">
        <v>82</v>
      </c>
      <c r="E12" s="102">
        <v>398</v>
      </c>
      <c r="F12" s="102">
        <v>0</v>
      </c>
      <c r="G12" s="102">
        <v>0</v>
      </c>
      <c r="H12" s="102">
        <v>0</v>
      </c>
      <c r="I12" s="102">
        <v>127</v>
      </c>
      <c r="J12" s="6">
        <v>454</v>
      </c>
    </row>
    <row r="13" spans="1:10" ht="16.5" customHeight="1" x14ac:dyDescent="0.3">
      <c r="A13" s="46" t="s">
        <v>228</v>
      </c>
      <c r="B13" s="100">
        <v>851.55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851.55</v>
      </c>
      <c r="J13" s="100">
        <v>0</v>
      </c>
    </row>
    <row r="14" spans="1:10" ht="16.5" customHeight="1" x14ac:dyDescent="0.3">
      <c r="A14" s="46" t="s">
        <v>229</v>
      </c>
      <c r="B14" s="6">
        <v>167464.9</v>
      </c>
      <c r="C14" s="102">
        <v>68633.490000000005</v>
      </c>
      <c r="D14" s="102">
        <v>68338.69</v>
      </c>
      <c r="E14" s="102">
        <v>25075.45</v>
      </c>
      <c r="F14" s="102">
        <v>8.73</v>
      </c>
      <c r="G14" s="102">
        <v>0</v>
      </c>
      <c r="H14" s="102">
        <v>1436.38</v>
      </c>
      <c r="I14" s="102">
        <v>0</v>
      </c>
      <c r="J14" s="6">
        <v>3972.16</v>
      </c>
    </row>
    <row r="15" spans="1:10" ht="16.5" customHeight="1" x14ac:dyDescent="0.3">
      <c r="A15" s="46" t="s">
        <v>230</v>
      </c>
      <c r="B15" s="100">
        <v>15264.551880000001</v>
      </c>
      <c r="C15" s="94">
        <v>3562.5562530000002</v>
      </c>
      <c r="D15" s="94">
        <v>2635.6757120000002</v>
      </c>
      <c r="E15" s="94">
        <v>5455.6657590000004</v>
      </c>
      <c r="F15" s="94">
        <v>264.19734340000002</v>
      </c>
      <c r="G15" s="94">
        <v>60.728215939999998</v>
      </c>
      <c r="H15" s="94">
        <v>0</v>
      </c>
      <c r="I15" s="94">
        <v>32.888917239999998</v>
      </c>
      <c r="J15" s="100">
        <v>3252.8396809999999</v>
      </c>
    </row>
    <row r="16" spans="1:10" ht="16.5" customHeight="1" x14ac:dyDescent="0.3">
      <c r="A16" s="46" t="s">
        <v>231</v>
      </c>
      <c r="B16" s="6">
        <v>1046682</v>
      </c>
      <c r="C16" s="102">
        <v>99445</v>
      </c>
      <c r="D16" s="102">
        <v>137901</v>
      </c>
      <c r="E16" s="102">
        <v>182948</v>
      </c>
      <c r="F16" s="102">
        <v>45821</v>
      </c>
      <c r="G16" s="102">
        <v>20222</v>
      </c>
      <c r="H16" s="102">
        <v>0</v>
      </c>
      <c r="I16" s="102">
        <v>128000</v>
      </c>
      <c r="J16" s="6">
        <v>432345</v>
      </c>
    </row>
    <row r="17" spans="1:10" ht="16.5" customHeight="1" x14ac:dyDescent="0.3">
      <c r="A17" s="46" t="s">
        <v>232</v>
      </c>
      <c r="B17" s="100">
        <v>1650288.7849999999</v>
      </c>
      <c r="C17" s="94">
        <v>107005.61900000001</v>
      </c>
      <c r="D17" s="94">
        <v>396384.71100000001</v>
      </c>
      <c r="E17" s="94">
        <v>847327.78500000003</v>
      </c>
      <c r="F17" s="94">
        <v>5345.9970000000003</v>
      </c>
      <c r="G17" s="94">
        <v>0</v>
      </c>
      <c r="H17" s="94">
        <v>2349.5479999999998</v>
      </c>
      <c r="I17" s="94">
        <v>164011.62599999999</v>
      </c>
      <c r="J17" s="100">
        <v>127863.499</v>
      </c>
    </row>
    <row r="18" spans="1:10" ht="16.5" customHeight="1" x14ac:dyDescent="0.3">
      <c r="A18" s="46" t="s">
        <v>233</v>
      </c>
      <c r="B18" s="6">
        <v>2905.98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2893.97</v>
      </c>
      <c r="J18" s="6">
        <v>12.01</v>
      </c>
    </row>
    <row r="19" spans="1:10" ht="16.5" customHeight="1" x14ac:dyDescent="0.3">
      <c r="A19" s="46" t="s">
        <v>234</v>
      </c>
      <c r="B19" s="100">
        <v>17946.169999999998</v>
      </c>
      <c r="C19" s="94">
        <v>1196.04</v>
      </c>
      <c r="D19" s="94">
        <v>3413.82</v>
      </c>
      <c r="E19" s="94">
        <v>2820.58</v>
      </c>
      <c r="F19" s="94">
        <v>2355.71</v>
      </c>
      <c r="G19" s="94">
        <v>710.5</v>
      </c>
      <c r="H19" s="94">
        <v>3486.48</v>
      </c>
      <c r="I19" s="94">
        <v>3346.53</v>
      </c>
      <c r="J19" s="100">
        <v>616.49</v>
      </c>
    </row>
    <row r="20" spans="1:10" ht="16.5" customHeight="1" x14ac:dyDescent="0.3">
      <c r="A20" s="46" t="s">
        <v>235</v>
      </c>
      <c r="B20" s="6">
        <v>551466</v>
      </c>
      <c r="C20" s="102">
        <v>0</v>
      </c>
      <c r="D20" s="102">
        <v>0</v>
      </c>
      <c r="E20" s="102">
        <v>0</v>
      </c>
      <c r="F20" s="102">
        <v>5036</v>
      </c>
      <c r="G20" s="102">
        <v>0</v>
      </c>
      <c r="H20" s="102">
        <v>0</v>
      </c>
      <c r="I20" s="102">
        <v>12321</v>
      </c>
      <c r="J20" s="6">
        <v>534108</v>
      </c>
    </row>
    <row r="21" spans="1:10" ht="16.5" customHeight="1" x14ac:dyDescent="0.3">
      <c r="A21" s="46" t="s">
        <v>236</v>
      </c>
      <c r="B21" s="100">
        <v>65205.83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369.14</v>
      </c>
      <c r="I21" s="94">
        <v>47280.959999999999</v>
      </c>
      <c r="J21" s="100">
        <v>17555.73</v>
      </c>
    </row>
    <row r="22" spans="1:10" ht="16.5" customHeight="1" x14ac:dyDescent="0.3">
      <c r="A22" s="46" t="s">
        <v>237</v>
      </c>
      <c r="B22" s="6">
        <v>17334.22</v>
      </c>
      <c r="C22" s="102">
        <v>1655.79</v>
      </c>
      <c r="D22" s="102">
        <v>1191.29</v>
      </c>
      <c r="E22" s="102">
        <v>9564.73</v>
      </c>
      <c r="F22" s="102">
        <v>0</v>
      </c>
      <c r="G22" s="102">
        <v>0</v>
      </c>
      <c r="H22" s="102">
        <v>126.71</v>
      </c>
      <c r="I22" s="102">
        <v>51.35</v>
      </c>
      <c r="J22" s="6">
        <v>4744.3599999999997</v>
      </c>
    </row>
    <row r="23" spans="1:10" ht="16.5" customHeight="1" x14ac:dyDescent="0.3">
      <c r="A23" s="46" t="s">
        <v>238</v>
      </c>
      <c r="B23" s="100">
        <v>656197</v>
      </c>
      <c r="C23" s="94">
        <v>62027</v>
      </c>
      <c r="D23" s="94">
        <v>107339</v>
      </c>
      <c r="E23" s="94">
        <v>177066</v>
      </c>
      <c r="F23" s="94">
        <v>20508</v>
      </c>
      <c r="G23" s="94">
        <v>0</v>
      </c>
      <c r="H23" s="94">
        <v>0</v>
      </c>
      <c r="I23" s="94">
        <v>57097</v>
      </c>
      <c r="J23" s="100">
        <v>232160</v>
      </c>
    </row>
    <row r="24" spans="1:10" ht="16.5" customHeight="1" x14ac:dyDescent="0.3">
      <c r="A24" s="46" t="s">
        <v>239</v>
      </c>
      <c r="B24" s="6">
        <v>7398.0534065736301</v>
      </c>
      <c r="C24" s="102">
        <v>1651.77292994</v>
      </c>
      <c r="D24" s="102">
        <v>715.03031477000002</v>
      </c>
      <c r="E24" s="102">
        <v>100.89310086</v>
      </c>
      <c r="F24" s="102">
        <v>0</v>
      </c>
      <c r="G24" s="102">
        <v>0</v>
      </c>
      <c r="H24" s="102">
        <v>15.952416106536401</v>
      </c>
      <c r="I24" s="102">
        <v>331.860027132543</v>
      </c>
      <c r="J24" s="6">
        <v>4582.5446177645499</v>
      </c>
    </row>
    <row r="25" spans="1:10" ht="16.5" customHeight="1" x14ac:dyDescent="0.3">
      <c r="A25" s="46" t="s">
        <v>240</v>
      </c>
      <c r="B25" s="100">
        <v>801951</v>
      </c>
      <c r="C25" s="94">
        <v>294463</v>
      </c>
      <c r="D25" s="94">
        <v>244994</v>
      </c>
      <c r="E25" s="94">
        <v>15835</v>
      </c>
      <c r="F25" s="94">
        <v>0</v>
      </c>
      <c r="G25" s="94">
        <v>0</v>
      </c>
      <c r="H25" s="94">
        <v>0</v>
      </c>
      <c r="I25" s="94">
        <v>102322</v>
      </c>
      <c r="J25" s="100">
        <v>144337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39208.589999999997</v>
      </c>
      <c r="C27" s="94">
        <v>1979.62</v>
      </c>
      <c r="D27" s="94">
        <v>4969.95</v>
      </c>
      <c r="E27" s="94">
        <v>3152.54</v>
      </c>
      <c r="F27" s="94">
        <v>1683.98</v>
      </c>
      <c r="G27" s="94">
        <v>0</v>
      </c>
      <c r="H27" s="94">
        <v>2394.37</v>
      </c>
      <c r="I27" s="94">
        <v>566.83000000000004</v>
      </c>
      <c r="J27" s="100">
        <v>24461.29</v>
      </c>
    </row>
    <row r="28" spans="1:10" ht="16.5" customHeight="1" x14ac:dyDescent="0.3">
      <c r="A28" s="46" t="s">
        <v>243</v>
      </c>
      <c r="B28" s="6">
        <v>14321.050917750699</v>
      </c>
      <c r="C28" s="102">
        <v>2.08405117</v>
      </c>
      <c r="D28" s="102">
        <v>48.783653549999997</v>
      </c>
      <c r="E28" s="102">
        <v>25.48540431</v>
      </c>
      <c r="F28" s="102">
        <v>418.45526955999998</v>
      </c>
      <c r="G28" s="102">
        <v>106.47732594</v>
      </c>
      <c r="H28" s="102">
        <v>15.00735923</v>
      </c>
      <c r="I28" s="102">
        <v>10838.34787379</v>
      </c>
      <c r="J28" s="6">
        <v>2866.4099802006999</v>
      </c>
    </row>
    <row r="29" spans="1:10" ht="16.5" customHeight="1" x14ac:dyDescent="0.3">
      <c r="A29" s="46" t="s">
        <v>244</v>
      </c>
      <c r="B29" s="100">
        <v>4157.4799999999996</v>
      </c>
      <c r="C29" s="94">
        <v>19.63</v>
      </c>
      <c r="D29" s="94">
        <v>0</v>
      </c>
      <c r="E29" s="94">
        <v>28.44</v>
      </c>
      <c r="F29" s="94">
        <v>0</v>
      </c>
      <c r="G29" s="94">
        <v>0</v>
      </c>
      <c r="H29" s="94">
        <v>60.01</v>
      </c>
      <c r="I29" s="94">
        <v>0</v>
      </c>
      <c r="J29" s="100">
        <v>4049.4</v>
      </c>
    </row>
    <row r="30" spans="1:10" ht="16.5" customHeight="1" x14ac:dyDescent="0.3">
      <c r="A30" s="46" t="s">
        <v>245</v>
      </c>
      <c r="B30" s="6">
        <v>1612.992</v>
      </c>
      <c r="C30" s="102">
        <v>10.47</v>
      </c>
      <c r="D30" s="102">
        <v>9.2129999999999992</v>
      </c>
      <c r="E30" s="102">
        <v>335.00900000000001</v>
      </c>
      <c r="F30" s="102">
        <v>152.52600000000001</v>
      </c>
      <c r="G30" s="102">
        <v>0</v>
      </c>
      <c r="H30" s="102">
        <v>0</v>
      </c>
      <c r="I30" s="102">
        <v>1105.7739999999999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72207</v>
      </c>
      <c r="C32" s="102">
        <v>7550</v>
      </c>
      <c r="D32" s="102">
        <v>18044</v>
      </c>
      <c r="E32" s="102">
        <v>23414</v>
      </c>
      <c r="F32" s="102">
        <v>0</v>
      </c>
      <c r="G32" s="102">
        <v>20489</v>
      </c>
      <c r="H32" s="102">
        <v>481</v>
      </c>
      <c r="I32" s="102">
        <v>360</v>
      </c>
      <c r="J32" s="6">
        <v>1869</v>
      </c>
    </row>
    <row r="33" spans="1:10" ht="16.5" customHeight="1" x14ac:dyDescent="0.3">
      <c r="A33" s="46" t="s">
        <v>248</v>
      </c>
      <c r="B33" s="100">
        <v>22853.040000000001</v>
      </c>
      <c r="C33" s="94">
        <v>8350.4</v>
      </c>
      <c r="D33" s="94">
        <v>1617.58</v>
      </c>
      <c r="E33" s="94">
        <v>8597.26</v>
      </c>
      <c r="F33" s="94">
        <v>139.91</v>
      </c>
      <c r="G33" s="94">
        <v>0</v>
      </c>
      <c r="H33" s="94">
        <v>1381.59</v>
      </c>
      <c r="I33" s="94">
        <v>0</v>
      </c>
      <c r="J33" s="100">
        <v>2766.3</v>
      </c>
    </row>
    <row r="34" spans="1:10" ht="16.5" customHeight="1" x14ac:dyDescent="0.3">
      <c r="A34" s="46" t="s">
        <v>249</v>
      </c>
      <c r="B34" s="6">
        <v>98309.74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30721.84</v>
      </c>
      <c r="J34" s="6">
        <v>67587.899999999994</v>
      </c>
    </row>
    <row r="35" spans="1:10" ht="16.5" customHeight="1" x14ac:dyDescent="0.3">
      <c r="A35" s="46" t="s">
        <v>250</v>
      </c>
      <c r="B35" s="100">
        <v>15783.05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15270.87</v>
      </c>
      <c r="J35" s="100">
        <v>512.16999999999996</v>
      </c>
    </row>
    <row r="36" spans="1:10" ht="16.5" customHeight="1" x14ac:dyDescent="0.3">
      <c r="A36" s="46" t="s">
        <v>251</v>
      </c>
      <c r="B36" s="6">
        <v>428229.51</v>
      </c>
      <c r="C36" s="102">
        <v>53633.91</v>
      </c>
      <c r="D36" s="102">
        <v>22232.26</v>
      </c>
      <c r="E36" s="102">
        <v>106187.95</v>
      </c>
      <c r="F36" s="102">
        <v>634.61</v>
      </c>
      <c r="G36" s="102">
        <v>139.43</v>
      </c>
      <c r="H36" s="102">
        <v>2662.45</v>
      </c>
      <c r="I36" s="102">
        <v>23818.9</v>
      </c>
      <c r="J36" s="6">
        <v>218920.01</v>
      </c>
    </row>
    <row r="37" spans="1:10" ht="16.5" customHeight="1" x14ac:dyDescent="0.3">
      <c r="A37" s="47" t="s">
        <v>77</v>
      </c>
      <c r="B37" s="103">
        <v>5846777.8502393197</v>
      </c>
      <c r="C37" s="97">
        <v>724193.67679387995</v>
      </c>
      <c r="D37" s="97">
        <v>1044044.63586823</v>
      </c>
      <c r="E37" s="97">
        <v>1472994.8172560199</v>
      </c>
      <c r="F37" s="97">
        <v>83341.599361826098</v>
      </c>
      <c r="G37" s="97">
        <v>47681.863826630899</v>
      </c>
      <c r="H37" s="97">
        <v>16764.639775336502</v>
      </c>
      <c r="I37" s="97">
        <v>608664.27781816199</v>
      </c>
      <c r="J37" s="103">
        <v>1849091.3295408001</v>
      </c>
    </row>
  </sheetData>
  <sheetProtection algorithmName="SHA-512" hashValue="fbGQwtlTuw5b28btouxAao5V7Y+3OZp4Q65dHNLnTAoFGI85T9Q8+XlS50OELdDE5unnjP/EOnRr+D0eZpui+Q==" saltValue="Hnp0y3VPs2x2HO+4bVuhEQ==" spinCount="100000" sheet="1" objects="1" scenarios="1"/>
  <mergeCells count="1">
    <mergeCell ref="A1:B1"/>
  </mergeCells>
  <conditionalFormatting sqref="B8:J37">
    <cfRule type="cellIs" dxfId="357" priority="5" operator="between">
      <formula>0</formula>
      <formula>0.1</formula>
    </cfRule>
    <cfRule type="cellIs" dxfId="356" priority="6" operator="lessThan">
      <formula>0</formula>
    </cfRule>
    <cfRule type="cellIs" dxfId="355" priority="7" operator="greaterThanOrEqual">
      <formula>0.1</formula>
    </cfRule>
  </conditionalFormatting>
  <conditionalFormatting sqref="A1:XFD6 A38:XFD1048576 B8:XFD37 A7 K7:XFD7">
    <cfRule type="cellIs" dxfId="354" priority="4" operator="between">
      <formula>-0.1</formula>
      <formula>0</formula>
    </cfRule>
  </conditionalFormatting>
  <conditionalFormatting sqref="A8:A37">
    <cfRule type="cellIs" dxfId="353" priority="3" operator="between">
      <formula>-0.1</formula>
      <formula>0</formula>
    </cfRule>
  </conditionalFormatting>
  <conditionalFormatting sqref="B7:C7">
    <cfRule type="cellIs" dxfId="352" priority="2" operator="between">
      <formula>-0.1</formula>
      <formula>0</formula>
    </cfRule>
  </conditionalFormatting>
  <conditionalFormatting sqref="D7:J7">
    <cfRule type="cellIs" dxfId="35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M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Contents'!B29</f>
        <v>Table 1.13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Contents'!A29&amp;", "&amp;'Table of Contents'!A3</f>
        <v>AIF: Total Net Assets of Other Funds, 2017:Q3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157.52600000000001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157.52600000000001</v>
      </c>
      <c r="K8" s="108" t="e">
        <f>#REF!</f>
        <v>#REF!</v>
      </c>
      <c r="L8" s="105">
        <v>157.52600000000001</v>
      </c>
      <c r="M8" s="104">
        <v>0</v>
      </c>
    </row>
    <row r="9" spans="1:13" ht="16.5" customHeight="1" x14ac:dyDescent="0.3">
      <c r="A9" s="46" t="s">
        <v>224</v>
      </c>
      <c r="B9" s="100">
        <v>19431.370261842101</v>
      </c>
      <c r="C9" s="94">
        <v>0</v>
      </c>
      <c r="D9" s="94">
        <v>0</v>
      </c>
      <c r="E9" s="94">
        <v>0</v>
      </c>
      <c r="F9" s="94">
        <v>19202.188991722101</v>
      </c>
      <c r="G9" s="94">
        <v>0</v>
      </c>
      <c r="H9" s="94">
        <v>114.018571003708</v>
      </c>
      <c r="I9" s="94">
        <v>0</v>
      </c>
      <c r="J9" s="100">
        <v>115.162699116258</v>
      </c>
      <c r="K9" s="108"/>
      <c r="L9" s="93">
        <v>19431.370261841999</v>
      </c>
      <c r="M9" s="95">
        <v>114.018571003708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104">
        <v>0</v>
      </c>
    </row>
    <row r="11" spans="1:13" ht="16.5" customHeight="1" x14ac:dyDescent="0.3">
      <c r="A11" s="46" t="s">
        <v>226</v>
      </c>
      <c r="B11" s="100">
        <v>466.32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227</v>
      </c>
      <c r="B12" s="6">
        <v>454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270</v>
      </c>
      <c r="I12" s="102">
        <v>71</v>
      </c>
      <c r="J12" s="6">
        <v>113</v>
      </c>
      <c r="K12" s="108" t="e">
        <f>#REF!</f>
        <v>#REF!</v>
      </c>
      <c r="L12" s="105">
        <v>1813</v>
      </c>
      <c r="M12" s="104">
        <v>397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229</v>
      </c>
      <c r="B14" s="6">
        <v>3972.16</v>
      </c>
      <c r="C14" s="102">
        <v>0</v>
      </c>
      <c r="D14" s="102">
        <v>0</v>
      </c>
      <c r="E14" s="102">
        <v>0</v>
      </c>
      <c r="F14" s="102">
        <v>0</v>
      </c>
      <c r="G14" s="102">
        <v>174.01</v>
      </c>
      <c r="H14" s="102">
        <v>130.34</v>
      </c>
      <c r="I14" s="102">
        <v>2297.9499999999998</v>
      </c>
      <c r="J14" s="6">
        <v>1369.87</v>
      </c>
      <c r="K14" s="108" t="e">
        <f>#REF!</f>
        <v>#REF!</v>
      </c>
      <c r="L14" s="105">
        <v>0</v>
      </c>
      <c r="M14" s="104">
        <v>0</v>
      </c>
    </row>
    <row r="15" spans="1:13" ht="16.5" customHeight="1" x14ac:dyDescent="0.3">
      <c r="A15" s="46" t="s">
        <v>230</v>
      </c>
      <c r="B15" s="100">
        <v>3252.8396809999999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231</v>
      </c>
      <c r="B16" s="6">
        <v>432345</v>
      </c>
      <c r="C16" s="102">
        <v>0</v>
      </c>
      <c r="D16" s="102">
        <v>0</v>
      </c>
      <c r="E16" s="102">
        <v>0</v>
      </c>
      <c r="F16" s="102">
        <v>131940</v>
      </c>
      <c r="G16" s="102">
        <v>228200</v>
      </c>
      <c r="H16" s="102">
        <v>64800</v>
      </c>
      <c r="I16" s="102">
        <v>7405</v>
      </c>
      <c r="J16" s="6">
        <v>0</v>
      </c>
      <c r="K16" s="108" t="e">
        <f>#REF!</f>
        <v>#REF!</v>
      </c>
      <c r="L16" s="105">
        <v>0</v>
      </c>
      <c r="M16" s="104">
        <v>0</v>
      </c>
    </row>
    <row r="17" spans="1:13" ht="16.5" customHeight="1" x14ac:dyDescent="0.3">
      <c r="A17" s="46" t="s">
        <v>232</v>
      </c>
      <c r="B17" s="100">
        <v>127863.499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0.88100000000000001</v>
      </c>
      <c r="I17" s="94">
        <v>3103.59</v>
      </c>
      <c r="J17" s="100">
        <v>124759.02800000001</v>
      </c>
      <c r="K17" s="108"/>
      <c r="L17" s="93">
        <v>127862.618</v>
      </c>
      <c r="M17" s="95">
        <v>0.88100000000000001</v>
      </c>
    </row>
    <row r="18" spans="1:13" ht="16.5" customHeight="1" x14ac:dyDescent="0.3">
      <c r="A18" s="46" t="s">
        <v>233</v>
      </c>
      <c r="B18" s="6">
        <v>12.01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12.01</v>
      </c>
      <c r="K18" s="108" t="e">
        <f>#REF!</f>
        <v>#REF!</v>
      </c>
      <c r="L18" s="105">
        <v>0</v>
      </c>
      <c r="M18" s="104">
        <v>12.01</v>
      </c>
    </row>
    <row r="19" spans="1:13" ht="16.5" customHeight="1" x14ac:dyDescent="0.3">
      <c r="A19" s="46" t="s">
        <v>234</v>
      </c>
      <c r="B19" s="100">
        <v>616.49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88.57</v>
      </c>
      <c r="J19" s="100">
        <v>527.92999999999995</v>
      </c>
      <c r="K19" s="108"/>
      <c r="L19" s="93">
        <v>616.49</v>
      </c>
      <c r="M19" s="95">
        <v>0</v>
      </c>
    </row>
    <row r="20" spans="1:13" ht="16.5" customHeight="1" x14ac:dyDescent="0.3">
      <c r="A20" s="46" t="s">
        <v>235</v>
      </c>
      <c r="B20" s="6">
        <v>534108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104">
        <v>0</v>
      </c>
    </row>
    <row r="21" spans="1:13" ht="16.5" customHeight="1" x14ac:dyDescent="0.3">
      <c r="A21" s="46" t="s">
        <v>236</v>
      </c>
      <c r="B21" s="100">
        <v>17555.73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3334.73</v>
      </c>
      <c r="J21" s="100">
        <v>14221</v>
      </c>
      <c r="K21" s="108"/>
      <c r="L21" s="93">
        <v>3334.73</v>
      </c>
      <c r="M21" s="95">
        <v>14221</v>
      </c>
    </row>
    <row r="22" spans="1:13" ht="16.5" customHeight="1" x14ac:dyDescent="0.3">
      <c r="A22" s="46" t="s">
        <v>237</v>
      </c>
      <c r="B22" s="6">
        <v>4744.3599999999997</v>
      </c>
      <c r="C22" s="102">
        <v>0</v>
      </c>
      <c r="D22" s="102">
        <v>0</v>
      </c>
      <c r="E22" s="102">
        <v>0</v>
      </c>
      <c r="F22" s="102">
        <v>0</v>
      </c>
      <c r="G22" s="102">
        <v>30.33</v>
      </c>
      <c r="H22" s="102">
        <v>71.67</v>
      </c>
      <c r="I22" s="102">
        <v>825.71</v>
      </c>
      <c r="J22" s="6">
        <v>3816.64</v>
      </c>
      <c r="K22" s="108" t="e">
        <f>#REF!</f>
        <v>#REF!</v>
      </c>
      <c r="L22" s="105">
        <v>3816.64</v>
      </c>
      <c r="M22" s="104">
        <v>0</v>
      </c>
    </row>
    <row r="23" spans="1:13" ht="16.5" customHeight="1" x14ac:dyDescent="0.3">
      <c r="A23" s="46" t="s">
        <v>238</v>
      </c>
      <c r="B23" s="100">
        <v>232160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73753</v>
      </c>
      <c r="I23" s="94">
        <v>0</v>
      </c>
      <c r="J23" s="100">
        <v>158407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239</v>
      </c>
      <c r="B24" s="6">
        <v>4582.5446177645499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617.67280577235897</v>
      </c>
      <c r="I24" s="102">
        <v>179.18746636</v>
      </c>
      <c r="J24" s="6">
        <v>3785.6843456321899</v>
      </c>
      <c r="K24" s="108" t="e">
        <f>#REF!</f>
        <v>#REF!</v>
      </c>
      <c r="L24" s="105">
        <v>4251.81490676455</v>
      </c>
      <c r="M24" s="104">
        <v>330.72971100000001</v>
      </c>
    </row>
    <row r="25" spans="1:13" ht="16.5" customHeight="1" x14ac:dyDescent="0.3">
      <c r="A25" s="46" t="s">
        <v>240</v>
      </c>
      <c r="B25" s="100">
        <v>144337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37461</v>
      </c>
      <c r="I25" s="94">
        <v>22837</v>
      </c>
      <c r="J25" s="100">
        <v>84039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104">
        <v>0</v>
      </c>
    </row>
    <row r="27" spans="1:13" ht="16.5" customHeight="1" x14ac:dyDescent="0.3">
      <c r="A27" s="46" t="s">
        <v>242</v>
      </c>
      <c r="B27" s="100">
        <v>24461.29</v>
      </c>
      <c r="C27" s="94">
        <v>0</v>
      </c>
      <c r="D27" s="94">
        <v>0</v>
      </c>
      <c r="E27" s="94">
        <v>0</v>
      </c>
      <c r="F27" s="94">
        <v>0</v>
      </c>
      <c r="G27" s="94">
        <v>1495.1</v>
      </c>
      <c r="H27" s="94">
        <v>22915.38</v>
      </c>
      <c r="I27" s="94">
        <v>0</v>
      </c>
      <c r="J27" s="100">
        <v>50.82</v>
      </c>
      <c r="K27" s="108"/>
      <c r="L27" s="93">
        <v>0</v>
      </c>
      <c r="M27" s="95">
        <v>0</v>
      </c>
    </row>
    <row r="28" spans="1:13" ht="16.5" customHeight="1" x14ac:dyDescent="0.3">
      <c r="A28" s="46" t="s">
        <v>243</v>
      </c>
      <c r="B28" s="6">
        <v>2866.4099802006999</v>
      </c>
      <c r="C28" s="102">
        <v>0</v>
      </c>
      <c r="D28" s="102">
        <v>0</v>
      </c>
      <c r="E28" s="102">
        <v>0</v>
      </c>
      <c r="F28" s="102">
        <v>2055.4746085699999</v>
      </c>
      <c r="G28" s="102">
        <v>0</v>
      </c>
      <c r="H28" s="102">
        <v>113.55564394</v>
      </c>
      <c r="I28" s="102">
        <v>0</v>
      </c>
      <c r="J28" s="6">
        <v>697.37972769069995</v>
      </c>
      <c r="K28" s="108" t="e">
        <f>#REF!</f>
        <v>#REF!</v>
      </c>
      <c r="L28" s="105">
        <v>2860.53478197</v>
      </c>
      <c r="M28" s="104">
        <v>5.8751982306999997</v>
      </c>
    </row>
    <row r="29" spans="1:13" ht="16.5" customHeight="1" x14ac:dyDescent="0.3">
      <c r="A29" s="46" t="s">
        <v>244</v>
      </c>
      <c r="B29" s="100">
        <v>4049.4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4049.4</v>
      </c>
      <c r="K29" s="108"/>
      <c r="L29" s="93">
        <v>0</v>
      </c>
      <c r="M29" s="95">
        <v>4049.4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104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247</v>
      </c>
      <c r="B32" s="6">
        <v>1869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1869</v>
      </c>
      <c r="J32" s="6">
        <v>0</v>
      </c>
      <c r="K32" s="108" t="e">
        <f>#REF!</f>
        <v>#REF!</v>
      </c>
      <c r="L32" s="105">
        <v>1869</v>
      </c>
      <c r="M32" s="104">
        <v>0</v>
      </c>
    </row>
    <row r="33" spans="1:13" ht="16.5" customHeight="1" x14ac:dyDescent="0.3">
      <c r="A33" s="46" t="s">
        <v>248</v>
      </c>
      <c r="B33" s="100">
        <v>2766.3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2110.58</v>
      </c>
      <c r="J33" s="100">
        <v>655.72</v>
      </c>
      <c r="K33" s="108"/>
      <c r="L33" s="93">
        <v>655.72</v>
      </c>
      <c r="M33" s="95">
        <v>0</v>
      </c>
    </row>
    <row r="34" spans="1:13" ht="16.5" customHeight="1" x14ac:dyDescent="0.3">
      <c r="A34" s="46" t="s">
        <v>249</v>
      </c>
      <c r="B34" s="6">
        <v>67587.899999999994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1218.93</v>
      </c>
      <c r="J34" s="6">
        <v>66368.97</v>
      </c>
      <c r="K34" s="108" t="e">
        <f>#REF!</f>
        <v>#REF!</v>
      </c>
      <c r="L34" s="105">
        <v>0</v>
      </c>
      <c r="M34" s="104">
        <v>0</v>
      </c>
    </row>
    <row r="35" spans="1:13" ht="16.5" customHeight="1" x14ac:dyDescent="0.3">
      <c r="A35" s="46" t="s">
        <v>250</v>
      </c>
      <c r="B35" s="100">
        <v>512.16999999999996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403.82</v>
      </c>
      <c r="I35" s="94">
        <v>0</v>
      </c>
      <c r="J35" s="100">
        <v>108.36</v>
      </c>
      <c r="K35" s="108"/>
      <c r="L35" s="93">
        <v>22.98</v>
      </c>
      <c r="M35" s="95">
        <v>380.84</v>
      </c>
    </row>
    <row r="36" spans="1:13" ht="16.5" customHeight="1" x14ac:dyDescent="0.3">
      <c r="A36" s="46" t="s">
        <v>251</v>
      </c>
      <c r="B36" s="6">
        <v>218920.01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218920.01</v>
      </c>
      <c r="K36" s="108" t="e">
        <f>#REF!</f>
        <v>#REF!</v>
      </c>
      <c r="L36" s="105">
        <v>45390.34</v>
      </c>
      <c r="M36" s="104">
        <v>173529.68</v>
      </c>
    </row>
    <row r="37" spans="1:13" ht="16.5" customHeight="1" x14ac:dyDescent="0.3">
      <c r="A37" s="47" t="s">
        <v>77</v>
      </c>
      <c r="B37" s="103">
        <v>1849091.3295408001</v>
      </c>
      <c r="C37" s="97">
        <v>0</v>
      </c>
      <c r="D37" s="97">
        <v>0</v>
      </c>
      <c r="E37" s="97">
        <v>0</v>
      </c>
      <c r="F37" s="97">
        <v>153197.663600292</v>
      </c>
      <c r="G37" s="97">
        <v>229899.44</v>
      </c>
      <c r="H37" s="97">
        <v>200651.33802071601</v>
      </c>
      <c r="I37" s="97">
        <v>45341.247466360001</v>
      </c>
      <c r="J37" s="103">
        <v>682174.51077243895</v>
      </c>
      <c r="K37" s="109"/>
      <c r="L37" s="96">
        <v>212082.76395057599</v>
      </c>
      <c r="M37" s="98">
        <v>193041.43448023399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yM2uOZK30SU/oDByrTWQFRken2bb+u1sBO90gdfkWbmNZflcw6bQnN7cgw3guAOFkKjnMevHR2CMJ5VoxiAbw==" saltValue="7ceGEWL8+ouB+KA2iCaOrw==" spinCount="100000" sheet="1" objects="1" scenarios="1"/>
  <mergeCells count="1">
    <mergeCell ref="A1:B1"/>
  </mergeCells>
  <conditionalFormatting sqref="B8:M37">
    <cfRule type="cellIs" dxfId="350" priority="8" operator="between">
      <formula>0</formula>
      <formula>0.1</formula>
    </cfRule>
    <cfRule type="cellIs" dxfId="349" priority="9" operator="lessThan">
      <formula>0</formula>
    </cfRule>
    <cfRule type="cellIs" dxfId="348" priority="10" operator="greaterThanOrEqual">
      <formula>0.1</formula>
    </cfRule>
  </conditionalFormatting>
  <conditionalFormatting sqref="A1:XFD6 A38:XFD1048576 B8:XFD37 A7 K7 N7:XFD7">
    <cfRule type="cellIs" dxfId="347" priority="6" operator="between">
      <formula>-0.1</formula>
      <formula>0</formula>
    </cfRule>
  </conditionalFormatting>
  <conditionalFormatting sqref="A8:A37">
    <cfRule type="cellIs" dxfId="346" priority="5" operator="between">
      <formula>-0.1</formula>
      <formula>0</formula>
    </cfRule>
  </conditionalFormatting>
  <conditionalFormatting sqref="B7:C7">
    <cfRule type="cellIs" dxfId="345" priority="4" operator="between">
      <formula>-0.1</formula>
      <formula>0</formula>
    </cfRule>
  </conditionalFormatting>
  <conditionalFormatting sqref="D7:J7">
    <cfRule type="cellIs" dxfId="344" priority="3" operator="between">
      <formula>-0.1</formula>
      <formula>0</formula>
    </cfRule>
  </conditionalFormatting>
  <conditionalFormatting sqref="L7">
    <cfRule type="cellIs" dxfId="343" priority="2" operator="between">
      <formula>-0.1</formula>
      <formula>0</formula>
    </cfRule>
  </conditionalFormatting>
  <conditionalFormatting sqref="M7">
    <cfRule type="cellIs" dxfId="34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Contents'!B30</f>
        <v>Table 1.14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Contents'!A30&amp;", "&amp;'Table of Contents'!A3</f>
        <v>AIF: Total Net Assets of ETFs and Funds of Funds, 2017:Q3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16644.717000000001</v>
      </c>
      <c r="H8" s="102">
        <v>3986.1469999999999</v>
      </c>
      <c r="I8" s="102">
        <v>1497.085</v>
      </c>
      <c r="J8" s="102">
        <v>11003.959000000001</v>
      </c>
      <c r="K8" s="6">
        <v>157.52600000000001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17261.3485458672</v>
      </c>
      <c r="H9" s="94">
        <v>541.97585789864297</v>
      </c>
      <c r="I9" s="94">
        <v>2655.1062730549802</v>
      </c>
      <c r="J9" s="94">
        <v>14064.2664149136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22336.42</v>
      </c>
      <c r="H14" s="102">
        <v>2229.21</v>
      </c>
      <c r="I14" s="102">
        <v>686.78</v>
      </c>
      <c r="J14" s="102">
        <v>17701.669999999998</v>
      </c>
      <c r="K14" s="6">
        <v>1718.76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3128.2606719999999</v>
      </c>
      <c r="H15" s="94">
        <v>1760.864871</v>
      </c>
      <c r="I15" s="94">
        <v>1367.3958009999999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76441.327999999994</v>
      </c>
      <c r="H17" s="94">
        <v>1400.6669999999999</v>
      </c>
      <c r="I17" s="94">
        <v>0</v>
      </c>
      <c r="J17" s="94">
        <v>71464.574999999997</v>
      </c>
      <c r="K17" s="100">
        <v>3576.0859999999998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5.16</v>
      </c>
      <c r="C19" s="94">
        <v>5.16</v>
      </c>
      <c r="D19" s="94">
        <v>0</v>
      </c>
      <c r="E19" s="100">
        <v>0</v>
      </c>
      <c r="F19" s="108"/>
      <c r="G19" s="100">
        <v>3783.04</v>
      </c>
      <c r="H19" s="94">
        <v>318.57</v>
      </c>
      <c r="I19" s="94">
        <v>100.04</v>
      </c>
      <c r="J19" s="94">
        <v>2127.96</v>
      </c>
      <c r="K19" s="100">
        <v>1236.47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3008.49</v>
      </c>
      <c r="H21" s="94">
        <v>0</v>
      </c>
      <c r="I21" s="94">
        <v>0</v>
      </c>
      <c r="J21" s="94">
        <v>369.14</v>
      </c>
      <c r="K21" s="100">
        <v>2639.35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563.24</v>
      </c>
      <c r="H22" s="102">
        <v>0</v>
      </c>
      <c r="I22" s="102">
        <v>0</v>
      </c>
      <c r="J22" s="102">
        <v>0</v>
      </c>
      <c r="K22" s="6">
        <v>563.24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104734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964.02749708254305</v>
      </c>
      <c r="H24" s="102">
        <v>71.474000000000004</v>
      </c>
      <c r="I24" s="102">
        <v>41.207000000000001</v>
      </c>
      <c r="J24" s="102">
        <v>0</v>
      </c>
      <c r="K24" s="6">
        <v>851.34649708254301</v>
      </c>
    </row>
    <row r="25" spans="1:11" ht="16.5" customHeight="1" x14ac:dyDescent="0.3">
      <c r="A25" s="46" t="s">
        <v>240</v>
      </c>
      <c r="B25" s="100">
        <v>115</v>
      </c>
      <c r="C25" s="94">
        <v>0</v>
      </c>
      <c r="D25" s="94">
        <v>0</v>
      </c>
      <c r="E25" s="100">
        <v>0</v>
      </c>
      <c r="F25" s="108"/>
      <c r="G25" s="100">
        <v>131310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1253.29</v>
      </c>
      <c r="H27" s="94">
        <v>433.92</v>
      </c>
      <c r="I27" s="94">
        <v>346.35</v>
      </c>
      <c r="J27" s="94">
        <v>321.25</v>
      </c>
      <c r="K27" s="100">
        <v>151.78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841.55571691</v>
      </c>
      <c r="H28" s="102">
        <v>0</v>
      </c>
      <c r="I28" s="102">
        <v>38.476272889999997</v>
      </c>
      <c r="J28" s="102">
        <v>2.7093611000000002</v>
      </c>
      <c r="K28" s="6">
        <v>800.37008291999996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228.42</v>
      </c>
      <c r="C33" s="94">
        <v>228.42</v>
      </c>
      <c r="D33" s="94">
        <v>0</v>
      </c>
      <c r="E33" s="100">
        <v>0</v>
      </c>
      <c r="F33" s="108"/>
      <c r="G33" s="100">
        <v>8503.7800000000007</v>
      </c>
      <c r="H33" s="94">
        <v>3700.49</v>
      </c>
      <c r="I33" s="94">
        <v>581.20000000000005</v>
      </c>
      <c r="J33" s="94">
        <v>3497.56</v>
      </c>
      <c r="K33" s="100">
        <v>724.53</v>
      </c>
    </row>
    <row r="34" spans="1:11" ht="16.5" customHeight="1" x14ac:dyDescent="0.3">
      <c r="A34" s="46" t="s">
        <v>249</v>
      </c>
      <c r="B34" s="6">
        <v>9100.74</v>
      </c>
      <c r="C34" s="102">
        <v>0</v>
      </c>
      <c r="D34" s="102">
        <v>0</v>
      </c>
      <c r="E34" s="6">
        <v>9100.74</v>
      </c>
      <c r="F34" s="108"/>
      <c r="G34" s="6">
        <v>8965.1</v>
      </c>
      <c r="H34" s="102">
        <v>0</v>
      </c>
      <c r="I34" s="102">
        <v>0</v>
      </c>
      <c r="J34" s="102">
        <v>0</v>
      </c>
      <c r="K34" s="6">
        <v>8965.1</v>
      </c>
    </row>
    <row r="35" spans="1:11" ht="16.5" customHeight="1" x14ac:dyDescent="0.3">
      <c r="A35" s="46" t="s">
        <v>250</v>
      </c>
      <c r="B35" s="100">
        <v>38.159999999999997</v>
      </c>
      <c r="C35" s="94">
        <v>0</v>
      </c>
      <c r="D35" s="94">
        <v>0</v>
      </c>
      <c r="E35" s="100">
        <v>0</v>
      </c>
      <c r="F35" s="108"/>
      <c r="G35" s="100">
        <v>277.62</v>
      </c>
      <c r="H35" s="94">
        <v>0</v>
      </c>
      <c r="I35" s="94">
        <v>0</v>
      </c>
      <c r="J35" s="94">
        <v>44.29</v>
      </c>
      <c r="K35" s="100">
        <v>233.33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122117.38</v>
      </c>
      <c r="H36" s="102">
        <v>12352.19</v>
      </c>
      <c r="I36" s="102">
        <v>1679.18</v>
      </c>
      <c r="J36" s="102">
        <v>81989.25</v>
      </c>
      <c r="K36" s="6">
        <v>26096.76</v>
      </c>
    </row>
    <row r="37" spans="1:11" ht="16.5" customHeight="1" x14ac:dyDescent="0.3">
      <c r="A37" s="47" t="s">
        <v>77</v>
      </c>
      <c r="B37" s="103">
        <v>9487.48</v>
      </c>
      <c r="C37" s="97">
        <v>233.57999999999899</v>
      </c>
      <c r="D37" s="97">
        <v>0</v>
      </c>
      <c r="E37" s="103">
        <v>9100.74</v>
      </c>
      <c r="F37" s="109"/>
      <c r="G37" s="103">
        <v>522133.597431859</v>
      </c>
      <c r="H37" s="97">
        <v>26795.5087288986</v>
      </c>
      <c r="I37" s="97">
        <v>8992.82034694498</v>
      </c>
      <c r="J37" s="97">
        <v>202586.629776013</v>
      </c>
      <c r="K37" s="103">
        <v>47714.648580002497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+9vcgdnPiq5wjfBdb5VcrvhB//U9lFvf8VEtzIUwqn/2xwHd7XuX0IMwux3P7XUDq6Nsi5XQZLzOjmlaN0sC4w==" saltValue="FaEt/FYrl/K07iv5+W8C/Q==" spinCount="100000" sheet="1" objects="1" scenarios="1"/>
  <mergeCells count="1">
    <mergeCell ref="A1:B1"/>
  </mergeCells>
  <conditionalFormatting sqref="B8:K37">
    <cfRule type="cellIs" dxfId="341" priority="9" operator="between">
      <formula>0</formula>
      <formula>0.1</formula>
    </cfRule>
    <cfRule type="cellIs" dxfId="340" priority="10" operator="lessThan">
      <formula>0</formula>
    </cfRule>
    <cfRule type="cellIs" dxfId="339" priority="11" operator="greaterThanOrEqual">
      <formula>0.1</formula>
    </cfRule>
  </conditionalFormatting>
  <conditionalFormatting sqref="A1:XFD6 A38:XFD1048576 B8:XFD37 A7 F7 L7:XFD7">
    <cfRule type="cellIs" dxfId="338" priority="8" operator="between">
      <formula>-0.1</formula>
      <formula>0</formula>
    </cfRule>
  </conditionalFormatting>
  <conditionalFormatting sqref="A8:A37">
    <cfRule type="cellIs" dxfId="337" priority="7" operator="between">
      <formula>-0.1</formula>
      <formula>0</formula>
    </cfRule>
  </conditionalFormatting>
  <conditionalFormatting sqref="C7">
    <cfRule type="cellIs" dxfId="336" priority="6" operator="between">
      <formula>-0.1</formula>
      <formula>0</formula>
    </cfRule>
  </conditionalFormatting>
  <conditionalFormatting sqref="D7:E7">
    <cfRule type="cellIs" dxfId="335" priority="5" operator="between">
      <formula>-0.1</formula>
      <formula>0</formula>
    </cfRule>
  </conditionalFormatting>
  <conditionalFormatting sqref="H7:K7">
    <cfRule type="cellIs" dxfId="334" priority="4" operator="between">
      <formula>-0.1</formula>
      <formula>0</formula>
    </cfRule>
  </conditionalFormatting>
  <conditionalFormatting sqref="B7">
    <cfRule type="cellIs" dxfId="333" priority="2" operator="between">
      <formula>-0.1</formula>
      <formula>0</formula>
    </cfRule>
  </conditionalFormatting>
  <conditionalFormatting sqref="G7">
    <cfRule type="cellIs" dxfId="33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tr">
        <f>'Table of Contents'!B31</f>
        <v>Table 1.15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tr">
        <f>"AIF: "&amp;'Table of Contents'!A31&amp;", "&amp;'Table of Contents'!A3</f>
        <v>AIF: Total Net Assets of Institutional Funds, 2017:Q3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223</v>
      </c>
      <c r="B8" s="6">
        <v>84123.116999999998</v>
      </c>
      <c r="C8" s="102">
        <v>9005.5709999999999</v>
      </c>
      <c r="D8" s="102">
        <v>27035.789000000001</v>
      </c>
      <c r="E8" s="102">
        <v>47593.148000000001</v>
      </c>
      <c r="F8" s="102">
        <v>0</v>
      </c>
      <c r="G8" s="102">
        <v>473.77499999999998</v>
      </c>
      <c r="H8" s="102">
        <v>0</v>
      </c>
      <c r="I8" s="102">
        <v>0</v>
      </c>
      <c r="J8" s="102">
        <v>0</v>
      </c>
      <c r="K8" s="6">
        <v>14.834</v>
      </c>
    </row>
    <row r="9" spans="1:12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229</v>
      </c>
      <c r="B14" s="6">
        <v>156641.63</v>
      </c>
      <c r="C14" s="102">
        <v>66467.89</v>
      </c>
      <c r="D14" s="102">
        <v>67742.36</v>
      </c>
      <c r="E14" s="102">
        <v>19427.46</v>
      </c>
      <c r="F14" s="102">
        <v>8.73</v>
      </c>
      <c r="G14" s="102">
        <v>0</v>
      </c>
      <c r="H14" s="102">
        <v>174.01</v>
      </c>
      <c r="I14" s="102">
        <v>117.71</v>
      </c>
      <c r="J14" s="102">
        <v>0</v>
      </c>
      <c r="K14" s="6">
        <v>2703.47</v>
      </c>
    </row>
    <row r="15" spans="1:12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1531545.898</v>
      </c>
      <c r="C17" s="94">
        <v>105159.625</v>
      </c>
      <c r="D17" s="94">
        <v>395134.53499999997</v>
      </c>
      <c r="E17" s="94">
        <v>826518.55099999998</v>
      </c>
      <c r="F17" s="94">
        <v>5345.9970000000003</v>
      </c>
      <c r="G17" s="94">
        <v>72815.134000000005</v>
      </c>
      <c r="H17" s="94">
        <v>0</v>
      </c>
      <c r="I17" s="94">
        <v>0.88100000000000001</v>
      </c>
      <c r="J17" s="94">
        <v>2928.7170000000001</v>
      </c>
      <c r="K17" s="100">
        <v>123642.458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769.44</v>
      </c>
      <c r="C19" s="94">
        <v>192.02</v>
      </c>
      <c r="D19" s="94">
        <v>95.81</v>
      </c>
      <c r="E19" s="94">
        <v>47.95</v>
      </c>
      <c r="F19" s="94">
        <v>27.84</v>
      </c>
      <c r="G19" s="94">
        <v>305.52</v>
      </c>
      <c r="H19" s="94">
        <v>0</v>
      </c>
      <c r="I19" s="94">
        <v>0</v>
      </c>
      <c r="J19" s="94">
        <v>88.57</v>
      </c>
      <c r="K19" s="100">
        <v>11.72</v>
      </c>
    </row>
    <row r="20" spans="1:11" ht="16.5" customHeight="1" x14ac:dyDescent="0.3">
      <c r="A20" s="46" t="s">
        <v>235</v>
      </c>
      <c r="B20" s="6">
        <v>476548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46959.25</v>
      </c>
      <c r="C21" s="94">
        <v>0</v>
      </c>
      <c r="D21" s="94">
        <v>0</v>
      </c>
      <c r="E21" s="94">
        <v>0</v>
      </c>
      <c r="F21" s="94">
        <v>0</v>
      </c>
      <c r="G21" s="94">
        <v>43816.959999999999</v>
      </c>
      <c r="H21" s="94">
        <v>0</v>
      </c>
      <c r="I21" s="94">
        <v>0</v>
      </c>
      <c r="J21" s="94">
        <v>3142.29</v>
      </c>
      <c r="K21" s="100">
        <v>0</v>
      </c>
    </row>
    <row r="22" spans="1:11" ht="16.5" customHeight="1" x14ac:dyDescent="0.3">
      <c r="A22" s="46" t="s">
        <v>237</v>
      </c>
      <c r="B22" s="6">
        <v>1.61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1.61</v>
      </c>
    </row>
    <row r="23" spans="1:11" ht="16.5" customHeight="1" x14ac:dyDescent="0.3">
      <c r="A23" s="46" t="s">
        <v>238</v>
      </c>
      <c r="B23" s="100">
        <v>459079</v>
      </c>
      <c r="C23" s="94">
        <v>47845</v>
      </c>
      <c r="D23" s="94">
        <v>82193</v>
      </c>
      <c r="E23" s="94">
        <v>121592</v>
      </c>
      <c r="F23" s="94">
        <v>4291</v>
      </c>
      <c r="G23" s="94">
        <v>55628</v>
      </c>
      <c r="H23" s="94">
        <v>0</v>
      </c>
      <c r="I23" s="94">
        <v>26307</v>
      </c>
      <c r="J23" s="94">
        <v>0</v>
      </c>
      <c r="K23" s="100">
        <v>121223</v>
      </c>
    </row>
    <row r="24" spans="1:11" ht="16.5" customHeight="1" x14ac:dyDescent="0.3">
      <c r="A24" s="46" t="s">
        <v>239</v>
      </c>
      <c r="B24" s="6">
        <v>7352.0065375736303</v>
      </c>
      <c r="C24" s="102">
        <v>1650.8559299399999</v>
      </c>
      <c r="D24" s="102">
        <v>696.77444577000006</v>
      </c>
      <c r="E24" s="102">
        <v>100.89310086</v>
      </c>
      <c r="F24" s="102">
        <v>0</v>
      </c>
      <c r="G24" s="102">
        <v>331.860027132543</v>
      </c>
      <c r="H24" s="102">
        <v>0</v>
      </c>
      <c r="I24" s="102">
        <v>618.57330287889499</v>
      </c>
      <c r="J24" s="102">
        <v>173.79446636</v>
      </c>
      <c r="K24" s="6">
        <v>3779.2552646321901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60.156999999999996</v>
      </c>
      <c r="C30" s="102">
        <v>10.47</v>
      </c>
      <c r="D30" s="102">
        <v>9.2129999999999992</v>
      </c>
      <c r="E30" s="102">
        <v>40.473999999999997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44610.35</v>
      </c>
      <c r="C34" s="102">
        <v>0</v>
      </c>
      <c r="D34" s="102">
        <v>0</v>
      </c>
      <c r="E34" s="102">
        <v>0</v>
      </c>
      <c r="F34" s="102">
        <v>0</v>
      </c>
      <c r="G34" s="102">
        <v>6041.62</v>
      </c>
      <c r="H34" s="102">
        <v>0</v>
      </c>
      <c r="I34" s="102">
        <v>0</v>
      </c>
      <c r="J34" s="102">
        <v>240.03</v>
      </c>
      <c r="K34" s="6">
        <v>38328.699999999997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2807690.4585375702</v>
      </c>
      <c r="C37" s="97">
        <v>230331.43192994001</v>
      </c>
      <c r="D37" s="97">
        <v>572907.48144576896</v>
      </c>
      <c r="E37" s="97">
        <v>1015320.47610085</v>
      </c>
      <c r="F37" s="97">
        <v>9673.5669999999991</v>
      </c>
      <c r="G37" s="97">
        <v>179412.86902713199</v>
      </c>
      <c r="H37" s="97">
        <v>174.01</v>
      </c>
      <c r="I37" s="97">
        <v>27044.164302878798</v>
      </c>
      <c r="J37" s="97">
        <v>6573.4014663600001</v>
      </c>
      <c r="K37" s="103">
        <v>289705.04726463201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xdDC5+GEPazFn/SKDwpDQH37dWxiINuYrtJAI32jajFmIwMzCSr0ah4hX5auziX0HKM7Qf0DoV8a9W9jx0PHQ==" saltValue="9KvI9+Lq/4e8EXvxQYW4mw==" spinCount="100000" sheet="1" objects="1" scenarios="1"/>
  <mergeCells count="1">
    <mergeCell ref="A1:B1"/>
  </mergeCells>
  <conditionalFormatting sqref="B8:K37">
    <cfRule type="cellIs" dxfId="331" priority="5" operator="between">
      <formula>0</formula>
      <formula>0.1</formula>
    </cfRule>
    <cfRule type="cellIs" dxfId="330" priority="6" operator="lessThan">
      <formula>0</formula>
    </cfRule>
    <cfRule type="cellIs" dxfId="329" priority="7" operator="greaterThanOrEqual">
      <formula>0.1</formula>
    </cfRule>
  </conditionalFormatting>
  <conditionalFormatting sqref="A1:XFD6 A38:XFD1048576 B8:XFD37 A7 L7:XFD7">
    <cfRule type="cellIs" dxfId="328" priority="4" operator="between">
      <formula>-0.1</formula>
      <formula>0</formula>
    </cfRule>
  </conditionalFormatting>
  <conditionalFormatting sqref="A8:A37">
    <cfRule type="cellIs" dxfId="327" priority="3" operator="between">
      <formula>-0.1</formula>
      <formula>0</formula>
    </cfRule>
  </conditionalFormatting>
  <conditionalFormatting sqref="B7">
    <cfRule type="cellIs" dxfId="326" priority="2" operator="between">
      <formula>-0.1</formula>
      <formula>0</formula>
    </cfRule>
  </conditionalFormatting>
  <conditionalFormatting sqref="C7:K7">
    <cfRule type="cellIs" dxfId="325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J37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Contents'!B34</f>
        <v>Table 1.16</v>
      </c>
      <c r="B1" s="168"/>
      <c r="C1" s="40"/>
    </row>
    <row r="2" spans="1:10" ht="16.5" customHeight="1" x14ac:dyDescent="0.3">
      <c r="A2" s="4" t="str">
        <f>"AIF: "&amp;'Table of Contents'!A34&amp;", "&amp;'Table of Contents'!A3</f>
        <v>AIF: Total Net Sales, 2017:Q3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1799.172</v>
      </c>
      <c r="C8" s="102">
        <v>213.02099999999999</v>
      </c>
      <c r="D8" s="102">
        <v>-86.093000000000004</v>
      </c>
      <c r="E8" s="102">
        <v>1568.7159999999999</v>
      </c>
      <c r="F8" s="102">
        <v>0</v>
      </c>
      <c r="G8" s="102">
        <v>-22.765000000000001</v>
      </c>
      <c r="H8" s="102">
        <v>-5.8639999999999999</v>
      </c>
      <c r="I8" s="102">
        <v>130.72</v>
      </c>
      <c r="J8" s="6">
        <v>1.4370000000000001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227</v>
      </c>
      <c r="B12" s="6">
        <v>21</v>
      </c>
      <c r="C12" s="102">
        <v>0</v>
      </c>
      <c r="D12" s="102">
        <v>0</v>
      </c>
      <c r="E12" s="102">
        <v>12</v>
      </c>
      <c r="F12" s="102">
        <v>0</v>
      </c>
      <c r="G12" s="102">
        <v>0</v>
      </c>
      <c r="H12" s="102">
        <v>0</v>
      </c>
      <c r="I12" s="102">
        <v>0</v>
      </c>
      <c r="J12" s="6">
        <v>9</v>
      </c>
    </row>
    <row r="13" spans="1:10" ht="16.5" customHeight="1" x14ac:dyDescent="0.3">
      <c r="A13" s="46" t="s">
        <v>228</v>
      </c>
      <c r="B13" s="100">
        <v>48.02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48.02</v>
      </c>
      <c r="J13" s="100">
        <v>0</v>
      </c>
    </row>
    <row r="14" spans="1:10" ht="16.5" customHeight="1" x14ac:dyDescent="0.3">
      <c r="A14" s="46" t="s">
        <v>229</v>
      </c>
      <c r="B14" s="6">
        <v>2337.2600000000002</v>
      </c>
      <c r="C14" s="102">
        <v>1083.46</v>
      </c>
      <c r="D14" s="102">
        <v>627.03</v>
      </c>
      <c r="E14" s="102">
        <v>486.81</v>
      </c>
      <c r="F14" s="102">
        <v>0.13</v>
      </c>
      <c r="G14" s="102">
        <v>0</v>
      </c>
      <c r="H14" s="102">
        <v>0</v>
      </c>
      <c r="I14" s="102">
        <v>0</v>
      </c>
      <c r="J14" s="6">
        <v>139.82</v>
      </c>
    </row>
    <row r="15" spans="1:10" ht="16.5" customHeight="1" x14ac:dyDescent="0.3">
      <c r="A15" s="46" t="s">
        <v>230</v>
      </c>
      <c r="B15" s="100">
        <v>155.54675030000001</v>
      </c>
      <c r="C15" s="94">
        <v>-37.423858699999997</v>
      </c>
      <c r="D15" s="94">
        <v>48.071644999999997</v>
      </c>
      <c r="E15" s="94">
        <v>68.912236859999993</v>
      </c>
      <c r="F15" s="94">
        <v>-10.8530794</v>
      </c>
      <c r="G15" s="94">
        <v>-0.62182630000000005</v>
      </c>
      <c r="H15" s="94">
        <v>0</v>
      </c>
      <c r="I15" s="94">
        <v>-1.4612440000000001E-2</v>
      </c>
      <c r="J15" s="100">
        <v>87.476245199999994</v>
      </c>
    </row>
    <row r="16" spans="1:10" ht="16.5" customHeight="1" x14ac:dyDescent="0.3">
      <c r="A16" s="46" t="s">
        <v>231</v>
      </c>
      <c r="B16" s="6">
        <v>-300</v>
      </c>
      <c r="C16" s="102">
        <v>700</v>
      </c>
      <c r="D16" s="102">
        <v>-1100</v>
      </c>
      <c r="E16" s="102">
        <v>0</v>
      </c>
      <c r="F16" s="102">
        <v>1400</v>
      </c>
      <c r="G16" s="102">
        <v>-1300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232</v>
      </c>
      <c r="B17" s="100">
        <v>16687.64</v>
      </c>
      <c r="C17" s="94">
        <v>2202.2179999999998</v>
      </c>
      <c r="D17" s="94">
        <v>863.32799999999997</v>
      </c>
      <c r="E17" s="94">
        <v>4134.5159999999996</v>
      </c>
      <c r="F17" s="94">
        <v>0.20799999999999999</v>
      </c>
      <c r="G17" s="94">
        <v>0</v>
      </c>
      <c r="H17" s="94">
        <v>191.74799999999999</v>
      </c>
      <c r="I17" s="94">
        <v>2680.61</v>
      </c>
      <c r="J17" s="100">
        <v>6615.0119999999997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234</v>
      </c>
      <c r="B19" s="100">
        <v>-38.729999999999997</v>
      </c>
      <c r="C19" s="94">
        <v>18.89</v>
      </c>
      <c r="D19" s="94">
        <v>-161.03</v>
      </c>
      <c r="E19" s="94">
        <v>135.25</v>
      </c>
      <c r="F19" s="94">
        <v>-253.02</v>
      </c>
      <c r="G19" s="94">
        <v>-59.38</v>
      </c>
      <c r="H19" s="94">
        <v>117.38</v>
      </c>
      <c r="I19" s="94">
        <v>88.05</v>
      </c>
      <c r="J19" s="100">
        <v>75.12</v>
      </c>
    </row>
    <row r="20" spans="1:10" ht="16.5" customHeight="1" x14ac:dyDescent="0.3">
      <c r="A20" s="46" t="s">
        <v>235</v>
      </c>
      <c r="B20" s="6">
        <v>15492</v>
      </c>
      <c r="C20" s="102">
        <v>0</v>
      </c>
      <c r="D20" s="102">
        <v>0</v>
      </c>
      <c r="E20" s="102">
        <v>0</v>
      </c>
      <c r="F20" s="102">
        <v>140</v>
      </c>
      <c r="G20" s="102">
        <v>0</v>
      </c>
      <c r="H20" s="102">
        <v>0</v>
      </c>
      <c r="I20" s="102">
        <v>401</v>
      </c>
      <c r="J20" s="6">
        <v>14952</v>
      </c>
    </row>
    <row r="21" spans="1:10" ht="16.5" customHeight="1" x14ac:dyDescent="0.3">
      <c r="A21" s="46" t="s">
        <v>236</v>
      </c>
      <c r="B21" s="100">
        <v>-227.81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-88.54</v>
      </c>
      <c r="I21" s="94">
        <v>0</v>
      </c>
      <c r="J21" s="100">
        <v>-139.27000000000001</v>
      </c>
    </row>
    <row r="22" spans="1:10" ht="16.5" customHeight="1" x14ac:dyDescent="0.3">
      <c r="A22" s="46" t="s">
        <v>237</v>
      </c>
      <c r="B22" s="6">
        <v>264.93</v>
      </c>
      <c r="C22" s="102">
        <v>-78.459999999999994</v>
      </c>
      <c r="D22" s="102">
        <v>101.62</v>
      </c>
      <c r="E22" s="102">
        <v>186.5</v>
      </c>
      <c r="F22" s="102">
        <v>0</v>
      </c>
      <c r="G22" s="102">
        <v>0</v>
      </c>
      <c r="H22" s="102">
        <v>4.22</v>
      </c>
      <c r="I22" s="102">
        <v>5.55</v>
      </c>
      <c r="J22" s="6">
        <v>45.51</v>
      </c>
    </row>
    <row r="23" spans="1:10" ht="16.5" customHeight="1" x14ac:dyDescent="0.3">
      <c r="A23" s="46" t="s">
        <v>238</v>
      </c>
      <c r="B23" s="100">
        <v>1078</v>
      </c>
      <c r="C23" s="94">
        <v>-1104</v>
      </c>
      <c r="D23" s="94">
        <v>-3363</v>
      </c>
      <c r="E23" s="94">
        <v>-1504</v>
      </c>
      <c r="F23" s="94">
        <v>263</v>
      </c>
      <c r="G23" s="94">
        <v>0</v>
      </c>
      <c r="H23" s="94">
        <v>0</v>
      </c>
      <c r="I23" s="94">
        <v>2327</v>
      </c>
      <c r="J23" s="100">
        <v>4459</v>
      </c>
    </row>
    <row r="24" spans="1:10" ht="16.5" customHeight="1" x14ac:dyDescent="0.3">
      <c r="A24" s="46" t="s">
        <v>239</v>
      </c>
      <c r="B24" s="6">
        <v>204.63136826442701</v>
      </c>
      <c r="C24" s="102">
        <v>30.60700156</v>
      </c>
      <c r="D24" s="102">
        <v>35.259316224558702</v>
      </c>
      <c r="E24" s="102">
        <v>-31.26599989</v>
      </c>
      <c r="F24" s="102">
        <v>0</v>
      </c>
      <c r="G24" s="102">
        <v>0</v>
      </c>
      <c r="H24" s="102">
        <v>0.18099999999999999</v>
      </c>
      <c r="I24" s="102">
        <v>4.3141280000000002</v>
      </c>
      <c r="J24" s="6">
        <v>165.53592236986799</v>
      </c>
    </row>
    <row r="25" spans="1:10" ht="16.5" customHeight="1" x14ac:dyDescent="0.3">
      <c r="A25" s="46" t="s">
        <v>240</v>
      </c>
      <c r="B25" s="100">
        <v>16453</v>
      </c>
      <c r="C25" s="94">
        <v>6640</v>
      </c>
      <c r="D25" s="94">
        <v>5201</v>
      </c>
      <c r="E25" s="94">
        <v>-361</v>
      </c>
      <c r="F25" s="94">
        <v>0</v>
      </c>
      <c r="G25" s="94">
        <v>0</v>
      </c>
      <c r="H25" s="94">
        <v>0</v>
      </c>
      <c r="I25" s="94">
        <v>696</v>
      </c>
      <c r="J25" s="100">
        <v>4277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416.03</v>
      </c>
      <c r="C27" s="94">
        <v>-57.47</v>
      </c>
      <c r="D27" s="94">
        <v>337.77</v>
      </c>
      <c r="E27" s="94">
        <v>110.69</v>
      </c>
      <c r="F27" s="94">
        <v>90.69</v>
      </c>
      <c r="G27" s="94">
        <v>0</v>
      </c>
      <c r="H27" s="94">
        <v>-91.9</v>
      </c>
      <c r="I27" s="94">
        <v>36.5</v>
      </c>
      <c r="J27" s="100">
        <v>-10.25</v>
      </c>
    </row>
    <row r="28" spans="1:10" ht="16.5" customHeight="1" x14ac:dyDescent="0.3">
      <c r="A28" s="46" t="s">
        <v>243</v>
      </c>
      <c r="B28" s="6">
        <v>-149.90924658</v>
      </c>
      <c r="C28" s="102">
        <v>-0.12442764000000001</v>
      </c>
      <c r="D28" s="102">
        <v>9.5812009000000007</v>
      </c>
      <c r="E28" s="102">
        <v>0.24041322000000001</v>
      </c>
      <c r="F28" s="102">
        <v>-207.43700788999999</v>
      </c>
      <c r="G28" s="102">
        <v>-101.87213979000001</v>
      </c>
      <c r="H28" s="102">
        <v>-1.2300114799999999</v>
      </c>
      <c r="I28" s="102">
        <v>0</v>
      </c>
      <c r="J28" s="6">
        <v>150.9327261</v>
      </c>
    </row>
    <row r="29" spans="1:10" ht="16.5" customHeight="1" x14ac:dyDescent="0.3">
      <c r="A29" s="46" t="s">
        <v>244</v>
      </c>
      <c r="B29" s="100">
        <v>3.43</v>
      </c>
      <c r="C29" s="94">
        <v>0</v>
      </c>
      <c r="D29" s="94">
        <v>0</v>
      </c>
      <c r="E29" s="94">
        <v>4.34</v>
      </c>
      <c r="F29" s="94">
        <v>0</v>
      </c>
      <c r="G29" s="94">
        <v>0</v>
      </c>
      <c r="H29" s="94">
        <v>0.02</v>
      </c>
      <c r="I29" s="94">
        <v>0</v>
      </c>
      <c r="J29" s="100">
        <v>-0.94</v>
      </c>
    </row>
    <row r="30" spans="1:10" ht="16.5" customHeight="1" x14ac:dyDescent="0.3">
      <c r="A30" s="46" t="s">
        <v>245</v>
      </c>
      <c r="B30" s="6">
        <v>21.082000000000001</v>
      </c>
      <c r="C30" s="102">
        <v>1.8</v>
      </c>
      <c r="D30" s="102">
        <v>-1.623</v>
      </c>
      <c r="E30" s="102">
        <v>13.019</v>
      </c>
      <c r="F30" s="102">
        <v>-18.029</v>
      </c>
      <c r="G30" s="102">
        <v>0</v>
      </c>
      <c r="H30" s="102">
        <v>0</v>
      </c>
      <c r="I30" s="102">
        <v>25.914999999999999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-1359</v>
      </c>
      <c r="C32" s="102">
        <v>191</v>
      </c>
      <c r="D32" s="102">
        <v>-950</v>
      </c>
      <c r="E32" s="102">
        <v>-12</v>
      </c>
      <c r="F32" s="102">
        <v>0</v>
      </c>
      <c r="G32" s="102">
        <v>-626</v>
      </c>
      <c r="H32" s="102">
        <v>25</v>
      </c>
      <c r="I32" s="102">
        <v>0</v>
      </c>
      <c r="J32" s="6">
        <v>13</v>
      </c>
    </row>
    <row r="33" spans="1:10" ht="16.5" customHeight="1" x14ac:dyDescent="0.3">
      <c r="A33" s="46" t="s">
        <v>248</v>
      </c>
      <c r="B33" s="100">
        <v>-0.73</v>
      </c>
      <c r="C33" s="94">
        <v>29.72</v>
      </c>
      <c r="D33" s="94">
        <v>-22.29</v>
      </c>
      <c r="E33" s="94">
        <v>-74.290000000000006</v>
      </c>
      <c r="F33" s="94">
        <v>-12.35</v>
      </c>
      <c r="G33" s="94">
        <v>0</v>
      </c>
      <c r="H33" s="94">
        <v>56.71</v>
      </c>
      <c r="I33" s="94">
        <v>0</v>
      </c>
      <c r="J33" s="100">
        <v>21.76</v>
      </c>
    </row>
    <row r="34" spans="1:10" ht="16.5" customHeight="1" x14ac:dyDescent="0.3">
      <c r="A34" s="46" t="s">
        <v>249</v>
      </c>
      <c r="B34" s="6">
        <v>157.51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132.72</v>
      </c>
      <c r="J34" s="6">
        <v>24.79</v>
      </c>
    </row>
    <row r="35" spans="1:10" ht="16.5" customHeight="1" x14ac:dyDescent="0.3">
      <c r="A35" s="46" t="s">
        <v>250</v>
      </c>
      <c r="B35" s="100">
        <v>14.6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11.81</v>
      </c>
      <c r="J35" s="100">
        <v>2.79</v>
      </c>
    </row>
    <row r="36" spans="1:10" ht="16.5" customHeight="1" x14ac:dyDescent="0.3">
      <c r="A36" s="46" t="s">
        <v>251</v>
      </c>
      <c r="B36" s="6">
        <v>2939.52</v>
      </c>
      <c r="C36" s="102">
        <v>-146.44999999999999</v>
      </c>
      <c r="D36" s="102">
        <v>-58.3</v>
      </c>
      <c r="E36" s="102">
        <v>1735.29</v>
      </c>
      <c r="F36" s="102">
        <v>-142.46</v>
      </c>
      <c r="G36" s="102">
        <v>-49.4</v>
      </c>
      <c r="H36" s="102">
        <v>72.44</v>
      </c>
      <c r="I36" s="102">
        <v>-135.43</v>
      </c>
      <c r="J36" s="6">
        <v>1663.85</v>
      </c>
    </row>
    <row r="37" spans="1:10" ht="16.5" customHeight="1" x14ac:dyDescent="0.3">
      <c r="A37" s="47" t="s">
        <v>77</v>
      </c>
      <c r="B37" s="103">
        <v>56017.1928719844</v>
      </c>
      <c r="C37" s="97">
        <v>9686.7877152199999</v>
      </c>
      <c r="D37" s="97">
        <v>1481.32416212455</v>
      </c>
      <c r="E37" s="97">
        <v>6473.7276501899996</v>
      </c>
      <c r="F37" s="97">
        <v>1249.8789127099999</v>
      </c>
      <c r="G37" s="97">
        <v>-2160.03896609</v>
      </c>
      <c r="H37" s="97">
        <v>280.16498852000001</v>
      </c>
      <c r="I37" s="97">
        <v>6452.7645155600003</v>
      </c>
      <c r="J37" s="103">
        <v>32553.5738936698</v>
      </c>
    </row>
  </sheetData>
  <sheetProtection algorithmName="SHA-512" hashValue="klMvVGtdqadIoYN8V+XUTHQiEs57P9aqDOY8Fumn2wzZgZIPF1oGKXkPUcykW7PZqaxITqCjvM7yWxMiNUD21g==" saltValue="DyLPp/tzm0pnVDKAvHdoDw==" spinCount="100000" sheet="1" objects="1" scenarios="1"/>
  <mergeCells count="1">
    <mergeCell ref="A1:B1"/>
  </mergeCells>
  <conditionalFormatting sqref="B8:J37">
    <cfRule type="cellIs" dxfId="324" priority="6" operator="between">
      <formula>0</formula>
      <formula>0.1</formula>
    </cfRule>
    <cfRule type="cellIs" dxfId="323" priority="7" operator="lessThan">
      <formula>0</formula>
    </cfRule>
    <cfRule type="cellIs" dxfId="322" priority="8" operator="greaterThanOrEqual">
      <formula>0.1</formula>
    </cfRule>
  </conditionalFormatting>
  <conditionalFormatting sqref="A1:XFD6 A38:XFD1048576 B8:XFD37 A7 K7:XFD7">
    <cfRule type="cellIs" dxfId="321" priority="5" operator="between">
      <formula>-0.1</formula>
      <formula>0</formula>
    </cfRule>
  </conditionalFormatting>
  <conditionalFormatting sqref="A8:A37">
    <cfRule type="cellIs" dxfId="320" priority="4" operator="between">
      <formula>-0.1</formula>
      <formula>0</formula>
    </cfRule>
  </conditionalFormatting>
  <conditionalFormatting sqref="B7">
    <cfRule type="cellIs" dxfId="319" priority="3" operator="between">
      <formula>-0.1</formula>
      <formula>0</formula>
    </cfRule>
  </conditionalFormatting>
  <conditionalFormatting sqref="C7">
    <cfRule type="cellIs" dxfId="318" priority="2" operator="between">
      <formula>-0.1</formula>
      <formula>0</formula>
    </cfRule>
  </conditionalFormatting>
  <conditionalFormatting sqref="D7:J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O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Contents'!B35</f>
        <v>Table 1.17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Contents'!A35&amp;", "&amp;'Table of Contents'!A3</f>
        <v>AIF: Total Net Sales of Other Funds, 2017:Q3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1.4370000000000001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1.4370000000000001</v>
      </c>
      <c r="K8" s="108" t="e">
        <f>#REF!</f>
        <v>#REF!</v>
      </c>
      <c r="L8" s="105">
        <v>1.4370000000000001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9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10</v>
      </c>
      <c r="I12" s="102">
        <v>-2</v>
      </c>
      <c r="J12" s="6">
        <v>1</v>
      </c>
      <c r="K12" s="108" t="e">
        <f>#REF!</f>
        <v>#REF!</v>
      </c>
      <c r="L12" s="105">
        <v>12</v>
      </c>
      <c r="M12" s="6">
        <v>9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139.82</v>
      </c>
      <c r="C14" s="102">
        <v>0</v>
      </c>
      <c r="D14" s="102">
        <v>0</v>
      </c>
      <c r="E14" s="102">
        <v>0</v>
      </c>
      <c r="F14" s="102">
        <v>0</v>
      </c>
      <c r="G14" s="102">
        <v>2.02</v>
      </c>
      <c r="H14" s="102">
        <v>12.37</v>
      </c>
      <c r="I14" s="102">
        <v>111.32</v>
      </c>
      <c r="J14" s="6">
        <v>14.12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87.476245199999994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5" ht="16.5" customHeight="1" x14ac:dyDescent="0.3">
      <c r="A17" s="46" t="s">
        <v>232</v>
      </c>
      <c r="B17" s="100">
        <v>6615.0119999999997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-85.385000000000005</v>
      </c>
      <c r="J17" s="100">
        <v>6700.3969999999999</v>
      </c>
      <c r="K17" s="108" t="e">
        <f>#REF!</f>
        <v>#REF!</v>
      </c>
      <c r="L17" s="93">
        <v>6615.0119999999997</v>
      </c>
      <c r="M17" s="100">
        <v>0</v>
      </c>
    </row>
    <row r="18" spans="1:15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5" ht="16.5" customHeight="1" x14ac:dyDescent="0.3">
      <c r="A19" s="46" t="s">
        <v>234</v>
      </c>
      <c r="B19" s="100">
        <v>75.12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2.25</v>
      </c>
      <c r="J19" s="100">
        <v>72.88</v>
      </c>
      <c r="K19" s="108" t="e">
        <f>#REF!</f>
        <v>#REF!</v>
      </c>
      <c r="L19" s="93">
        <v>75.12</v>
      </c>
      <c r="M19" s="100">
        <v>0</v>
      </c>
    </row>
    <row r="20" spans="1:15" ht="16.5" customHeight="1" x14ac:dyDescent="0.3">
      <c r="A20" s="46" t="s">
        <v>235</v>
      </c>
      <c r="B20" s="6">
        <v>14952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5" ht="16.5" customHeight="1" x14ac:dyDescent="0.3">
      <c r="A21" s="46" t="s">
        <v>236</v>
      </c>
      <c r="B21" s="100">
        <v>-139.27000000000001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-139.27000000000001</v>
      </c>
      <c r="J21" s="100">
        <v>0</v>
      </c>
      <c r="K21" s="108" t="e">
        <f>#REF!</f>
        <v>#REF!</v>
      </c>
      <c r="L21" s="93">
        <v>-139.27000000000001</v>
      </c>
      <c r="M21" s="100">
        <v>0</v>
      </c>
    </row>
    <row r="22" spans="1:15" ht="16.5" customHeight="1" x14ac:dyDescent="0.3">
      <c r="A22" s="46" t="s">
        <v>237</v>
      </c>
      <c r="B22" s="6">
        <v>45.51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5.04</v>
      </c>
      <c r="I22" s="102">
        <v>9.5399999999999991</v>
      </c>
      <c r="J22" s="6">
        <v>30.52</v>
      </c>
      <c r="K22" s="108" t="e">
        <f>#REF!</f>
        <v>#REF!</v>
      </c>
      <c r="L22" s="105">
        <v>30.93</v>
      </c>
      <c r="M22" s="6">
        <v>0</v>
      </c>
    </row>
    <row r="23" spans="1:15" ht="16.5" customHeight="1" x14ac:dyDescent="0.3">
      <c r="A23" s="46" t="s">
        <v>238</v>
      </c>
      <c r="B23" s="100">
        <v>4459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604</v>
      </c>
      <c r="I23" s="94">
        <v>0</v>
      </c>
      <c r="J23" s="100">
        <v>3855</v>
      </c>
      <c r="K23" s="108" t="e">
        <f>#REF!</f>
        <v>#REF!</v>
      </c>
      <c r="L23" s="93">
        <v>0</v>
      </c>
      <c r="M23" s="100">
        <v>0</v>
      </c>
    </row>
    <row r="24" spans="1:15" ht="16.5" customHeight="1" x14ac:dyDescent="0.3">
      <c r="A24" s="46" t="s">
        <v>239</v>
      </c>
      <c r="B24" s="6">
        <v>165.53592236986799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2.9806865183185201</v>
      </c>
      <c r="I24" s="102">
        <v>15.81975441</v>
      </c>
      <c r="J24" s="6">
        <v>146.73548144154901</v>
      </c>
      <c r="K24" s="108" t="e">
        <f>#REF!</f>
        <v>#REF!</v>
      </c>
      <c r="L24" s="105">
        <v>164.77741336986799</v>
      </c>
      <c r="M24" s="6">
        <v>0.75850899999999999</v>
      </c>
    </row>
    <row r="25" spans="1:15" ht="16.5" customHeight="1" x14ac:dyDescent="0.3">
      <c r="A25" s="46" t="s">
        <v>240</v>
      </c>
      <c r="B25" s="100">
        <v>4277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-41</v>
      </c>
      <c r="I25" s="94">
        <v>-342</v>
      </c>
      <c r="J25" s="100">
        <v>4660</v>
      </c>
      <c r="K25" s="108" t="e">
        <f>#REF!</f>
        <v>#REF!</v>
      </c>
      <c r="L25" s="93">
        <v>0</v>
      </c>
      <c r="M25" s="100">
        <v>0</v>
      </c>
    </row>
    <row r="26" spans="1:15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5" ht="16.5" customHeight="1" x14ac:dyDescent="0.3">
      <c r="A27" s="46" t="s">
        <v>242</v>
      </c>
      <c r="B27" s="100">
        <v>-10.25</v>
      </c>
      <c r="C27" s="94">
        <v>0</v>
      </c>
      <c r="D27" s="94">
        <v>0</v>
      </c>
      <c r="E27" s="94">
        <v>0</v>
      </c>
      <c r="F27" s="94">
        <v>0</v>
      </c>
      <c r="G27" s="94">
        <v>-7.07</v>
      </c>
      <c r="H27" s="94">
        <v>3.96</v>
      </c>
      <c r="I27" s="94">
        <v>0</v>
      </c>
      <c r="J27" s="100">
        <v>-7.14</v>
      </c>
      <c r="K27" s="108" t="e">
        <f>#REF!</f>
        <v>#REF!</v>
      </c>
      <c r="L27" s="93">
        <v>0</v>
      </c>
      <c r="M27" s="100">
        <v>0</v>
      </c>
      <c r="O27" s="34"/>
    </row>
    <row r="28" spans="1:15" ht="16.5" customHeight="1" x14ac:dyDescent="0.3">
      <c r="A28" s="46" t="s">
        <v>243</v>
      </c>
      <c r="B28" s="6">
        <v>150.9327261</v>
      </c>
      <c r="C28" s="102">
        <v>0</v>
      </c>
      <c r="D28" s="102">
        <v>0</v>
      </c>
      <c r="E28" s="102">
        <v>0</v>
      </c>
      <c r="F28" s="102">
        <v>185.69090087000001</v>
      </c>
      <c r="G28" s="102">
        <v>0</v>
      </c>
      <c r="H28" s="102">
        <v>0</v>
      </c>
      <c r="I28" s="102">
        <v>0</v>
      </c>
      <c r="J28" s="6">
        <v>-34.758174769999997</v>
      </c>
      <c r="K28" s="108" t="e">
        <f>#REF!</f>
        <v>#REF!</v>
      </c>
      <c r="L28" s="105">
        <v>150.9327261</v>
      </c>
      <c r="M28" s="6">
        <v>0</v>
      </c>
    </row>
    <row r="29" spans="1:15" ht="16.5" customHeight="1" x14ac:dyDescent="0.3">
      <c r="A29" s="46" t="s">
        <v>244</v>
      </c>
      <c r="B29" s="100">
        <v>-0.94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-0.94</v>
      </c>
      <c r="K29" s="108" t="e">
        <f>#REF!</f>
        <v>#REF!</v>
      </c>
      <c r="L29" s="93">
        <v>0</v>
      </c>
      <c r="M29" s="100">
        <v>-0.94</v>
      </c>
    </row>
    <row r="30" spans="1:15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5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5" ht="16.5" customHeight="1" x14ac:dyDescent="0.3">
      <c r="A32" s="46" t="s">
        <v>247</v>
      </c>
      <c r="B32" s="6">
        <v>13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13</v>
      </c>
      <c r="J32" s="6">
        <v>0</v>
      </c>
      <c r="K32" s="108" t="e">
        <f>#REF!</f>
        <v>#REF!</v>
      </c>
      <c r="L32" s="105">
        <v>13</v>
      </c>
      <c r="M32" s="6">
        <v>0</v>
      </c>
    </row>
    <row r="33" spans="1:13" ht="16.5" customHeight="1" x14ac:dyDescent="0.3">
      <c r="A33" s="46" t="s">
        <v>248</v>
      </c>
      <c r="B33" s="100">
        <v>21.76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20.3</v>
      </c>
      <c r="J33" s="100">
        <v>1.46</v>
      </c>
      <c r="K33" s="108" t="e">
        <f>#REF!</f>
        <v>#REF!</v>
      </c>
      <c r="L33" s="93">
        <v>1.46</v>
      </c>
      <c r="M33" s="100">
        <v>0</v>
      </c>
    </row>
    <row r="34" spans="1:13" ht="16.5" customHeight="1" x14ac:dyDescent="0.3">
      <c r="A34" s="46" t="s">
        <v>249</v>
      </c>
      <c r="B34" s="6">
        <v>24.79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-30.67</v>
      </c>
      <c r="J34" s="6">
        <v>55.47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2.79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2.79</v>
      </c>
      <c r="I35" s="94">
        <v>0</v>
      </c>
      <c r="J35" s="100">
        <v>0</v>
      </c>
      <c r="K35" s="108" t="e">
        <f>#REF!</f>
        <v>#REF!</v>
      </c>
      <c r="L35" s="93">
        <v>2.79</v>
      </c>
      <c r="M35" s="100">
        <v>0</v>
      </c>
    </row>
    <row r="36" spans="1:13" ht="16.5" customHeight="1" x14ac:dyDescent="0.3">
      <c r="A36" s="46" t="s">
        <v>251</v>
      </c>
      <c r="B36" s="6">
        <v>1663.85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1663.85</v>
      </c>
      <c r="K36" s="108" t="e">
        <f>#REF!</f>
        <v>#REF!</v>
      </c>
      <c r="L36" s="105">
        <v>1663.85</v>
      </c>
      <c r="M36" s="6">
        <v>0</v>
      </c>
    </row>
    <row r="37" spans="1:13" ht="16.5" customHeight="1" x14ac:dyDescent="0.3">
      <c r="A37" s="47" t="s">
        <v>77</v>
      </c>
      <c r="B37" s="103">
        <v>32553.5738936698</v>
      </c>
      <c r="C37" s="97">
        <v>0</v>
      </c>
      <c r="D37" s="97">
        <v>0</v>
      </c>
      <c r="E37" s="97">
        <v>0</v>
      </c>
      <c r="F37" s="97">
        <v>185.69090087000001</v>
      </c>
      <c r="G37" s="97">
        <v>-5.05</v>
      </c>
      <c r="H37" s="97">
        <v>600.14068651831803</v>
      </c>
      <c r="I37" s="97">
        <v>-427.09524558999999</v>
      </c>
      <c r="J37" s="103">
        <v>17160.031306671499</v>
      </c>
      <c r="K37" s="109" t="e">
        <f>#REF!</f>
        <v>#REF!</v>
      </c>
      <c r="L37" s="96">
        <v>8592.0391394698599</v>
      </c>
      <c r="M37" s="103">
        <v>8.8185090000000006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RgwmdVWHCpe0y5ivktmA7Wh39jRYFqFXITtbCtRe2n4yNyiL9WeIDinWgdAYPLDKBKuKpGSUTEwOLmVVSruWQ==" saltValue="BLdeZltKYd9D54DMeLtWhA==" spinCount="100000" sheet="1" objects="1" scenarios="1"/>
  <mergeCells count="1">
    <mergeCell ref="A1:B1"/>
  </mergeCells>
  <conditionalFormatting sqref="B8:M37">
    <cfRule type="cellIs" dxfId="316" priority="7" operator="between">
      <formula>0</formula>
      <formula>0.1</formula>
    </cfRule>
    <cfRule type="cellIs" dxfId="315" priority="8" operator="lessThan">
      <formula>0</formula>
    </cfRule>
    <cfRule type="cellIs" dxfId="314" priority="9" operator="greaterThanOrEqual">
      <formula>0.1</formula>
    </cfRule>
  </conditionalFormatting>
  <conditionalFormatting sqref="A1:XFD6 A38:XFD1048576 B8:XFD37 A7 K7 N7:XFD7">
    <cfRule type="cellIs" dxfId="313" priority="6" operator="between">
      <formula>-0.1</formula>
      <formula>0</formula>
    </cfRule>
  </conditionalFormatting>
  <conditionalFormatting sqref="A8:A37">
    <cfRule type="cellIs" dxfId="312" priority="5" operator="between">
      <formula>-0.1</formula>
      <formula>0</formula>
    </cfRule>
  </conditionalFormatting>
  <conditionalFormatting sqref="B7">
    <cfRule type="cellIs" dxfId="311" priority="4" operator="between">
      <formula>-0.1</formula>
      <formula>0</formula>
    </cfRule>
  </conditionalFormatting>
  <conditionalFormatting sqref="C7">
    <cfRule type="cellIs" dxfId="310" priority="3" operator="between">
      <formula>-0.1</formula>
      <formula>0</formula>
    </cfRule>
  </conditionalFormatting>
  <conditionalFormatting sqref="D7:J7">
    <cfRule type="cellIs" dxfId="309" priority="2" operator="between">
      <formula>-0.1</formula>
      <formula>0</formula>
    </cfRule>
  </conditionalFormatting>
  <conditionalFormatting sqref="L7:M7">
    <cfRule type="cellIs" dxfId="308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27"/>
  <sheetViews>
    <sheetView showGridLines="0" zoomScale="85" zoomScaleNormal="85" workbookViewId="0">
      <selection activeCell="H5" sqref="H5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6owjTVDlomXl8L2Pztq/Kso8+chvP4CIKf9HI/SGA7EmtZiux+aGtXiFCgauYFoZB/48azags1SnJfFC2cpqTA==" saltValue="RNBFX0bjePqeMaWK3D9S5g==" spinCount="100000" sheet="1" objects="1" scenarios="1"/>
  <sortState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Contents'!B36</f>
        <v>Table 1.18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Contents'!A36&amp;", "&amp;'Table of Contents'!A3</f>
        <v>AIF: Total Net Sales of ETFs and Funds of Funds, 2017:Q3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97.667000000000002</v>
      </c>
      <c r="H8" s="102">
        <v>83.638999999999996</v>
      </c>
      <c r="I8" s="102">
        <v>11.98</v>
      </c>
      <c r="J8" s="102">
        <v>0.61099999999999999</v>
      </c>
      <c r="K8" s="6">
        <v>1.4370000000000001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-19.89</v>
      </c>
      <c r="H14" s="102">
        <v>17.02</v>
      </c>
      <c r="I14" s="102">
        <v>53.36</v>
      </c>
      <c r="J14" s="102">
        <v>574.29999999999995</v>
      </c>
      <c r="K14" s="6">
        <v>-664.58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42.037783410000003</v>
      </c>
      <c r="H15" s="94">
        <v>-43.878951999999998</v>
      </c>
      <c r="I15" s="94">
        <v>85.916735439999997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706.19200000000001</v>
      </c>
      <c r="H17" s="94">
        <v>17.763000000000002</v>
      </c>
      <c r="I17" s="94">
        <v>-1.2729999999999999</v>
      </c>
      <c r="J17" s="94">
        <v>564.07500000000005</v>
      </c>
      <c r="K17" s="100">
        <v>125.627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0.13</v>
      </c>
      <c r="C19" s="94">
        <v>0.13</v>
      </c>
      <c r="D19" s="94">
        <v>0</v>
      </c>
      <c r="E19" s="100">
        <v>0</v>
      </c>
      <c r="F19" s="108"/>
      <c r="G19" s="100">
        <v>211.59</v>
      </c>
      <c r="H19" s="94">
        <v>5.87</v>
      </c>
      <c r="I19" s="94">
        <v>6.98</v>
      </c>
      <c r="J19" s="94">
        <v>99.67</v>
      </c>
      <c r="K19" s="100">
        <v>99.07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-203.48</v>
      </c>
      <c r="H21" s="94">
        <v>0</v>
      </c>
      <c r="I21" s="94">
        <v>0</v>
      </c>
      <c r="J21" s="94">
        <v>-88.54</v>
      </c>
      <c r="K21" s="100">
        <v>-114.94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1.58</v>
      </c>
      <c r="H22" s="102">
        <v>0</v>
      </c>
      <c r="I22" s="102">
        <v>0</v>
      </c>
      <c r="J22" s="102">
        <v>0</v>
      </c>
      <c r="K22" s="6">
        <v>1.58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1620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45.680999999999997</v>
      </c>
      <c r="H24" s="102">
        <v>-2.8079999999999998</v>
      </c>
      <c r="I24" s="102">
        <v>3.4590000000000001</v>
      </c>
      <c r="J24" s="102">
        <v>0</v>
      </c>
      <c r="K24" s="6">
        <v>45.03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802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38.83</v>
      </c>
      <c r="H27" s="94">
        <v>-17.95</v>
      </c>
      <c r="I27" s="94">
        <v>36.79</v>
      </c>
      <c r="J27" s="94">
        <v>35.43</v>
      </c>
      <c r="K27" s="100">
        <v>-15.44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55.905717439999997</v>
      </c>
      <c r="H28" s="102">
        <v>0</v>
      </c>
      <c r="I28" s="102">
        <v>2.4455147400000001</v>
      </c>
      <c r="J28" s="102">
        <v>0.24041322000000001</v>
      </c>
      <c r="K28" s="6">
        <v>53.219789480000003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9.73</v>
      </c>
      <c r="C33" s="94">
        <v>9.73</v>
      </c>
      <c r="D33" s="94">
        <v>0</v>
      </c>
      <c r="E33" s="100">
        <v>0</v>
      </c>
      <c r="F33" s="108"/>
      <c r="G33" s="100">
        <v>-37.04</v>
      </c>
      <c r="H33" s="94">
        <v>-22.08</v>
      </c>
      <c r="I33" s="94">
        <v>-34.64</v>
      </c>
      <c r="J33" s="94">
        <v>19.149999999999999</v>
      </c>
      <c r="K33" s="100">
        <v>0.52</v>
      </c>
    </row>
    <row r="34" spans="1:11" ht="16.5" customHeight="1" x14ac:dyDescent="0.3">
      <c r="A34" s="46" t="s">
        <v>249</v>
      </c>
      <c r="B34" s="6">
        <v>689.47</v>
      </c>
      <c r="C34" s="102">
        <v>0</v>
      </c>
      <c r="D34" s="102">
        <v>0</v>
      </c>
      <c r="E34" s="6">
        <v>689.47</v>
      </c>
      <c r="F34" s="108"/>
      <c r="G34" s="6">
        <v>271.49</v>
      </c>
      <c r="H34" s="102">
        <v>0</v>
      </c>
      <c r="I34" s="102">
        <v>0</v>
      </c>
      <c r="J34" s="102">
        <v>0</v>
      </c>
      <c r="K34" s="6">
        <v>271.49</v>
      </c>
    </row>
    <row r="35" spans="1:11" ht="16.5" customHeight="1" x14ac:dyDescent="0.3">
      <c r="A35" s="46" t="s">
        <v>250</v>
      </c>
      <c r="B35" s="100">
        <v>-5.03</v>
      </c>
      <c r="C35" s="94">
        <v>0</v>
      </c>
      <c r="D35" s="94">
        <v>0</v>
      </c>
      <c r="E35" s="100">
        <v>0</v>
      </c>
      <c r="F35" s="108"/>
      <c r="G35" s="100">
        <v>23.35</v>
      </c>
      <c r="H35" s="94">
        <v>0</v>
      </c>
      <c r="I35" s="94">
        <v>0</v>
      </c>
      <c r="J35" s="94">
        <v>-3.12</v>
      </c>
      <c r="K35" s="100">
        <v>26.47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2365.4699999999998</v>
      </c>
      <c r="H36" s="102">
        <v>-82.85</v>
      </c>
      <c r="I36" s="102">
        <v>19.760000000000002</v>
      </c>
      <c r="J36" s="102">
        <v>1100.06</v>
      </c>
      <c r="K36" s="6">
        <v>1328.5</v>
      </c>
    </row>
    <row r="37" spans="1:11" ht="16.5" customHeight="1" x14ac:dyDescent="0.3">
      <c r="A37" s="47" t="s">
        <v>77</v>
      </c>
      <c r="B37" s="103">
        <v>694.3</v>
      </c>
      <c r="C37" s="97">
        <v>9.86</v>
      </c>
      <c r="D37" s="97">
        <v>0</v>
      </c>
      <c r="E37" s="103">
        <v>689.47</v>
      </c>
      <c r="F37" s="109"/>
      <c r="G37" s="103">
        <v>6021.38350085</v>
      </c>
      <c r="H37" s="97">
        <v>-45.274951999999999</v>
      </c>
      <c r="I37" s="97">
        <v>184.77825017999999</v>
      </c>
      <c r="J37" s="97">
        <v>2301.8764132199999</v>
      </c>
      <c r="K37" s="103">
        <v>1157.98378947999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zb/cKySghoi2j0kzcNzwjxWdZerEHCwxFj4MxTFLBI4IGJKN+/AfbbZWo0Z5ZCY1fZmkIeyNk/cXPVRc5kp/yQ==" saltValue="rK9tTfE365cVqLIaJnNbuw==" spinCount="100000" sheet="1" objects="1" scenarios="1"/>
  <mergeCells count="1">
    <mergeCell ref="A1:B1"/>
  </mergeCells>
  <conditionalFormatting sqref="B8:K37">
    <cfRule type="cellIs" dxfId="307" priority="7" operator="between">
      <formula>0</formula>
      <formula>0.1</formula>
    </cfRule>
    <cfRule type="cellIs" dxfId="306" priority="8" operator="lessThan">
      <formula>0</formula>
    </cfRule>
    <cfRule type="cellIs" dxfId="305" priority="9" operator="greaterThanOrEqual">
      <formula>0.1</formula>
    </cfRule>
  </conditionalFormatting>
  <conditionalFormatting sqref="A1:XFD6 A38:XFD1048576 B8:XFD37 A7 F7 L7:XFD7">
    <cfRule type="cellIs" dxfId="304" priority="6" operator="between">
      <formula>-0.1</formula>
      <formula>0</formula>
    </cfRule>
  </conditionalFormatting>
  <conditionalFormatting sqref="A8:A37">
    <cfRule type="cellIs" dxfId="303" priority="5" operator="between">
      <formula>-0.1</formula>
      <formula>0</formula>
    </cfRule>
  </conditionalFormatting>
  <conditionalFormatting sqref="C7:E7">
    <cfRule type="cellIs" dxfId="302" priority="4" operator="between">
      <formula>-0.1</formula>
      <formula>0</formula>
    </cfRule>
  </conditionalFormatting>
  <conditionalFormatting sqref="H7:K7">
    <cfRule type="cellIs" dxfId="301" priority="3" operator="between">
      <formula>-0.1</formula>
      <formula>0</formula>
    </cfRule>
  </conditionalFormatting>
  <conditionalFormatting sqref="B7">
    <cfRule type="cellIs" dxfId="300" priority="2" operator="between">
      <formula>-0.1</formula>
      <formula>0</formula>
    </cfRule>
  </conditionalFormatting>
  <conditionalFormatting sqref="G7">
    <cfRule type="cellIs" dxfId="29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Contents'!B37</f>
        <v>Table 1.19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Contents'!A37&amp;", "&amp;'Table of Contents'!A3</f>
        <v>AIF: Total Net Sales of Institutional Funds, 2017:Q3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1602.3689999999999</v>
      </c>
      <c r="C8" s="102">
        <v>191.15600000000001</v>
      </c>
      <c r="D8" s="102">
        <v>-143.68199999999999</v>
      </c>
      <c r="E8" s="102">
        <v>1545.8510000000001</v>
      </c>
      <c r="F8" s="102">
        <v>0</v>
      </c>
      <c r="G8" s="102">
        <v>9.0440000000000005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1662.5</v>
      </c>
      <c r="C14" s="102">
        <v>1001.59</v>
      </c>
      <c r="D14" s="102">
        <v>628.65</v>
      </c>
      <c r="E14" s="102">
        <v>32.130000000000003</v>
      </c>
      <c r="F14" s="102">
        <v>0.13</v>
      </c>
      <c r="G14" s="102">
        <v>0</v>
      </c>
      <c r="H14" s="102">
        <v>2.02</v>
      </c>
      <c r="I14" s="102">
        <v>12.37</v>
      </c>
      <c r="J14" s="102">
        <v>0</v>
      </c>
      <c r="K14" s="6">
        <v>-14.39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15445.078</v>
      </c>
      <c r="C17" s="94">
        <v>2177.393</v>
      </c>
      <c r="D17" s="94">
        <v>877.70600000000002</v>
      </c>
      <c r="E17" s="94">
        <v>4181.0640000000003</v>
      </c>
      <c r="F17" s="94">
        <v>0.20799999999999999</v>
      </c>
      <c r="G17" s="94">
        <v>1451.9179999999999</v>
      </c>
      <c r="H17" s="94">
        <v>0</v>
      </c>
      <c r="I17" s="94">
        <v>0</v>
      </c>
      <c r="J17" s="94">
        <v>-56.576999999999998</v>
      </c>
      <c r="K17" s="100">
        <v>6813.366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4.8499999999999996</v>
      </c>
      <c r="C19" s="94">
        <v>-3.79</v>
      </c>
      <c r="D19" s="94">
        <v>3.76</v>
      </c>
      <c r="E19" s="94">
        <v>-12.83</v>
      </c>
      <c r="F19" s="94">
        <v>4.3</v>
      </c>
      <c r="G19" s="94">
        <v>11.16</v>
      </c>
      <c r="H19" s="94">
        <v>0</v>
      </c>
      <c r="I19" s="94">
        <v>0</v>
      </c>
      <c r="J19" s="94">
        <v>2.25</v>
      </c>
      <c r="K19" s="100">
        <v>0</v>
      </c>
    </row>
    <row r="20" spans="1:11" ht="16.5" customHeight="1" x14ac:dyDescent="0.3">
      <c r="A20" s="46" t="s">
        <v>235</v>
      </c>
      <c r="B20" s="6">
        <v>15369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-101.08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-101.08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238</v>
      </c>
      <c r="B23" s="100">
        <v>5319</v>
      </c>
      <c r="C23" s="94">
        <v>-887</v>
      </c>
      <c r="D23" s="94">
        <v>-2469</v>
      </c>
      <c r="E23" s="94">
        <v>277</v>
      </c>
      <c r="F23" s="94">
        <v>542</v>
      </c>
      <c r="G23" s="94">
        <v>2164</v>
      </c>
      <c r="H23" s="94">
        <v>0</v>
      </c>
      <c r="I23" s="94">
        <v>494</v>
      </c>
      <c r="J23" s="94">
        <v>0</v>
      </c>
      <c r="K23" s="100">
        <v>5198</v>
      </c>
    </row>
    <row r="24" spans="1:11" ht="16.5" customHeight="1" x14ac:dyDescent="0.3">
      <c r="A24" s="46" t="s">
        <v>239</v>
      </c>
      <c r="B24" s="6">
        <v>172.22650007276101</v>
      </c>
      <c r="C24" s="102">
        <v>22.401002030000001</v>
      </c>
      <c r="D24" s="102">
        <v>18.2124476345587</v>
      </c>
      <c r="E24" s="102">
        <v>-31.26599989</v>
      </c>
      <c r="F24" s="102">
        <v>0</v>
      </c>
      <c r="G24" s="102">
        <v>4.3141280000000002</v>
      </c>
      <c r="H24" s="102">
        <v>0</v>
      </c>
      <c r="I24" s="102">
        <v>2.9806865183185201</v>
      </c>
      <c r="J24" s="102">
        <v>13.51175441</v>
      </c>
      <c r="K24" s="6">
        <v>142.072481369884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0.17699999999999999</v>
      </c>
      <c r="C30" s="102">
        <v>1.8</v>
      </c>
      <c r="D30" s="102">
        <v>-1.623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-842.17</v>
      </c>
      <c r="C34" s="102">
        <v>0</v>
      </c>
      <c r="D34" s="102">
        <v>0</v>
      </c>
      <c r="E34" s="102">
        <v>0</v>
      </c>
      <c r="F34" s="102">
        <v>0</v>
      </c>
      <c r="G34" s="102">
        <v>127.09</v>
      </c>
      <c r="H34" s="102">
        <v>0</v>
      </c>
      <c r="I34" s="102">
        <v>0</v>
      </c>
      <c r="J34" s="102">
        <v>2.21</v>
      </c>
      <c r="K34" s="6">
        <v>-971.46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38631.9505000727</v>
      </c>
      <c r="C37" s="97">
        <v>2503.5500020300001</v>
      </c>
      <c r="D37" s="97">
        <v>-1085.9765523654401</v>
      </c>
      <c r="E37" s="97">
        <v>5991.9490001100003</v>
      </c>
      <c r="F37" s="97">
        <v>546.63800000000003</v>
      </c>
      <c r="G37" s="97">
        <v>3767.526128</v>
      </c>
      <c r="H37" s="97">
        <v>2.02</v>
      </c>
      <c r="I37" s="97">
        <v>509.35068651831801</v>
      </c>
      <c r="J37" s="97">
        <v>-139.685245589999</v>
      </c>
      <c r="K37" s="103">
        <v>11167.588481369799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4p7fxa2irsV5Z0uqmAFcg9x9lsbkTVZZ3sl/0c7Yo1n13QPkXoyESFzkO8I5C+/TKERWZOl7OpEhOtkQZUxHQ==" saltValue="TNDeXVW8Fd9jzbpu2NFCAg==" spinCount="100000" sheet="1" objects="1" scenarios="1"/>
  <mergeCells count="1">
    <mergeCell ref="A1:B1"/>
  </mergeCells>
  <conditionalFormatting sqref="B8:K37">
    <cfRule type="cellIs" dxfId="298" priority="5" operator="between">
      <formula>0</formula>
      <formula>0.1</formula>
    </cfRule>
    <cfRule type="cellIs" dxfId="297" priority="6" operator="lessThan">
      <formula>0</formula>
    </cfRule>
    <cfRule type="cellIs" dxfId="296" priority="7" operator="greaterThanOrEqual">
      <formula>0.1</formula>
    </cfRule>
  </conditionalFormatting>
  <conditionalFormatting sqref="A1:XFD6 A38:XFD1048576 B8:XFD37 A7 L7:XFD7">
    <cfRule type="cellIs" dxfId="295" priority="4" operator="between">
      <formula>-0.1</formula>
      <formula>0</formula>
    </cfRule>
  </conditionalFormatting>
  <conditionalFormatting sqref="A8:A37">
    <cfRule type="cellIs" dxfId="294" priority="3" operator="between">
      <formula>-0.1</formula>
      <formula>0</formula>
    </cfRule>
  </conditionalFormatting>
  <conditionalFormatting sqref="C7:K7">
    <cfRule type="cellIs" dxfId="293" priority="2" operator="between">
      <formula>-0.1</formula>
      <formula>0</formula>
    </cfRule>
  </conditionalFormatting>
  <conditionalFormatting sqref="B7">
    <cfRule type="cellIs" dxfId="29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J37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Contents'!B40</f>
        <v>Table 1.20</v>
      </c>
      <c r="B1" s="168"/>
      <c r="C1" s="40"/>
    </row>
    <row r="2" spans="1:10" ht="16.5" customHeight="1" x14ac:dyDescent="0.3">
      <c r="A2" s="4" t="str">
        <f>"AIF: "&amp;'Table of Contents'!A40&amp;", "&amp;'Table of Contents'!A3</f>
        <v>AIF: Total Sales, 2017:Q3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227</v>
      </c>
      <c r="B12" s="6">
        <v>27</v>
      </c>
      <c r="C12" s="102">
        <v>0</v>
      </c>
      <c r="D12" s="102">
        <v>0</v>
      </c>
      <c r="E12" s="102">
        <v>14</v>
      </c>
      <c r="F12" s="102">
        <v>0</v>
      </c>
      <c r="G12" s="102">
        <v>0</v>
      </c>
      <c r="H12" s="102">
        <v>0</v>
      </c>
      <c r="I12" s="105">
        <v>0</v>
      </c>
      <c r="J12" s="6">
        <v>13</v>
      </c>
    </row>
    <row r="13" spans="1:10" ht="16.5" customHeight="1" x14ac:dyDescent="0.3">
      <c r="A13" s="46" t="s">
        <v>228</v>
      </c>
      <c r="B13" s="100">
        <v>60.28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60.28</v>
      </c>
      <c r="J13" s="100">
        <v>0</v>
      </c>
    </row>
    <row r="14" spans="1:10" ht="16.5" customHeight="1" x14ac:dyDescent="0.3">
      <c r="A14" s="46" t="s">
        <v>229</v>
      </c>
      <c r="B14" s="6">
        <v>5577.83</v>
      </c>
      <c r="C14" s="102">
        <v>2437.2800000000002</v>
      </c>
      <c r="D14" s="102">
        <v>2106.29</v>
      </c>
      <c r="E14" s="102">
        <v>860.42</v>
      </c>
      <c r="F14" s="102">
        <v>0.27</v>
      </c>
      <c r="G14" s="102">
        <v>0</v>
      </c>
      <c r="H14" s="102">
        <v>0</v>
      </c>
      <c r="I14" s="105">
        <v>0</v>
      </c>
      <c r="J14" s="6">
        <v>173.56</v>
      </c>
    </row>
    <row r="15" spans="1:10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232</v>
      </c>
      <c r="B17" s="100">
        <v>66980.388999999996</v>
      </c>
      <c r="C17" s="94">
        <v>3516.4340000000002</v>
      </c>
      <c r="D17" s="94">
        <v>8309.7019999999993</v>
      </c>
      <c r="E17" s="94">
        <v>40037.777999999998</v>
      </c>
      <c r="F17" s="94">
        <v>0.28699999999999998</v>
      </c>
      <c r="G17" s="94">
        <v>0</v>
      </c>
      <c r="H17" s="94">
        <v>222.19300000000001</v>
      </c>
      <c r="I17" s="93">
        <v>4043.8069999999998</v>
      </c>
      <c r="J17" s="100">
        <v>10850.188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235</v>
      </c>
      <c r="B20" s="6">
        <v>51457</v>
      </c>
      <c r="C20" s="102">
        <v>0</v>
      </c>
      <c r="D20" s="102">
        <v>0</v>
      </c>
      <c r="E20" s="102">
        <v>0</v>
      </c>
      <c r="F20" s="102">
        <v>672</v>
      </c>
      <c r="G20" s="102">
        <v>0</v>
      </c>
      <c r="H20" s="102">
        <v>0</v>
      </c>
      <c r="I20" s="105">
        <v>589</v>
      </c>
      <c r="J20" s="6">
        <v>50196</v>
      </c>
    </row>
    <row r="21" spans="1:10" ht="16.5" customHeight="1" x14ac:dyDescent="0.3">
      <c r="A21" s="46" t="s">
        <v>236</v>
      </c>
      <c r="B21" s="100">
        <v>36.72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1.81</v>
      </c>
      <c r="I21" s="93">
        <v>0</v>
      </c>
      <c r="J21" s="100">
        <v>34.909999999999997</v>
      </c>
    </row>
    <row r="22" spans="1:10" ht="16.5" customHeight="1" x14ac:dyDescent="0.3">
      <c r="A22" s="46" t="s">
        <v>237</v>
      </c>
      <c r="B22" s="6">
        <v>1208.57</v>
      </c>
      <c r="C22" s="102">
        <v>21.16</v>
      </c>
      <c r="D22" s="102">
        <v>175.56</v>
      </c>
      <c r="E22" s="102">
        <v>892.92</v>
      </c>
      <c r="F22" s="102">
        <v>0</v>
      </c>
      <c r="G22" s="102">
        <v>0</v>
      </c>
      <c r="H22" s="102">
        <v>5.98</v>
      </c>
      <c r="I22" s="105">
        <v>8.2100000000000009</v>
      </c>
      <c r="J22" s="6">
        <v>104.74</v>
      </c>
    </row>
    <row r="23" spans="1:10" ht="16.5" customHeight="1" x14ac:dyDescent="0.3">
      <c r="A23" s="46" t="s">
        <v>238</v>
      </c>
      <c r="B23" s="100">
        <v>38595</v>
      </c>
      <c r="C23" s="94">
        <v>1505</v>
      </c>
      <c r="D23" s="94">
        <v>6739</v>
      </c>
      <c r="E23" s="94">
        <v>11213</v>
      </c>
      <c r="F23" s="94">
        <v>3868</v>
      </c>
      <c r="G23" s="94">
        <v>0</v>
      </c>
      <c r="H23" s="94">
        <v>0</v>
      </c>
      <c r="I23" s="93">
        <v>3425</v>
      </c>
      <c r="J23" s="100">
        <v>11845</v>
      </c>
    </row>
    <row r="24" spans="1:10" ht="16.5" customHeight="1" x14ac:dyDescent="0.3">
      <c r="A24" s="46" t="s">
        <v>239</v>
      </c>
      <c r="B24" s="6">
        <v>468.61463787858202</v>
      </c>
      <c r="C24" s="102">
        <v>60.581607560000002</v>
      </c>
      <c r="D24" s="102">
        <v>64.762316224558703</v>
      </c>
      <c r="E24" s="102">
        <v>4.5960001100000003</v>
      </c>
      <c r="F24" s="102">
        <v>0</v>
      </c>
      <c r="G24" s="102">
        <v>0</v>
      </c>
      <c r="H24" s="102">
        <v>0.21299999999999999</v>
      </c>
      <c r="I24" s="105">
        <v>15.903</v>
      </c>
      <c r="J24" s="6">
        <v>322.55871398402297</v>
      </c>
    </row>
    <row r="25" spans="1:10" ht="16.5" customHeight="1" x14ac:dyDescent="0.3">
      <c r="A25" s="46" t="s">
        <v>240</v>
      </c>
      <c r="B25" s="100">
        <v>32563</v>
      </c>
      <c r="C25" s="94">
        <v>9319</v>
      </c>
      <c r="D25" s="94">
        <v>13894</v>
      </c>
      <c r="E25" s="94">
        <v>657</v>
      </c>
      <c r="F25" s="94">
        <v>0</v>
      </c>
      <c r="G25" s="94">
        <v>0</v>
      </c>
      <c r="H25" s="94">
        <v>0</v>
      </c>
      <c r="I25" s="93">
        <v>1449</v>
      </c>
      <c r="J25" s="100">
        <v>7244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242</v>
      </c>
      <c r="B27" s="100">
        <v>1615.06</v>
      </c>
      <c r="C27" s="94">
        <v>207.87</v>
      </c>
      <c r="D27" s="94">
        <v>571.58000000000004</v>
      </c>
      <c r="E27" s="94">
        <v>273.22000000000003</v>
      </c>
      <c r="F27" s="94">
        <v>292.39</v>
      </c>
      <c r="G27" s="94">
        <v>0</v>
      </c>
      <c r="H27" s="94">
        <v>153.68</v>
      </c>
      <c r="I27" s="93">
        <v>41.45</v>
      </c>
      <c r="J27" s="100">
        <v>74.87</v>
      </c>
    </row>
    <row r="28" spans="1:10" ht="16.5" customHeight="1" x14ac:dyDescent="0.3">
      <c r="A28" s="46" t="s">
        <v>243</v>
      </c>
      <c r="B28" s="6">
        <v>285.81988869999998</v>
      </c>
      <c r="C28" s="102">
        <v>9.9671860000000001E-2</v>
      </c>
      <c r="D28" s="102">
        <v>12.319396599999999</v>
      </c>
      <c r="E28" s="102">
        <v>0.42294500000000002</v>
      </c>
      <c r="F28" s="102">
        <v>15.20327679</v>
      </c>
      <c r="G28" s="102">
        <v>0.69625864999999998</v>
      </c>
      <c r="H28" s="102">
        <v>5.1984600000000002E-3</v>
      </c>
      <c r="I28" s="105">
        <v>0</v>
      </c>
      <c r="J28" s="6">
        <v>257.07314134000001</v>
      </c>
    </row>
    <row r="29" spans="1:10" ht="16.5" customHeight="1" x14ac:dyDescent="0.3">
      <c r="A29" s="46" t="s">
        <v>244</v>
      </c>
      <c r="B29" s="100">
        <v>9.14</v>
      </c>
      <c r="C29" s="94">
        <v>0</v>
      </c>
      <c r="D29" s="94">
        <v>0</v>
      </c>
      <c r="E29" s="94">
        <v>4.78</v>
      </c>
      <c r="F29" s="94">
        <v>0</v>
      </c>
      <c r="G29" s="94">
        <v>0</v>
      </c>
      <c r="H29" s="94">
        <v>2.16</v>
      </c>
      <c r="I29" s="93">
        <v>0</v>
      </c>
      <c r="J29" s="100">
        <v>2.2000000000000002</v>
      </c>
    </row>
    <row r="30" spans="1:10" ht="16.5" customHeight="1" x14ac:dyDescent="0.3">
      <c r="A30" s="46" t="s">
        <v>245</v>
      </c>
      <c r="B30" s="6">
        <v>76.183999999999997</v>
      </c>
      <c r="C30" s="102">
        <v>1.8</v>
      </c>
      <c r="D30" s="102">
        <v>0</v>
      </c>
      <c r="E30" s="102">
        <v>26.318000000000001</v>
      </c>
      <c r="F30" s="102">
        <v>2.35</v>
      </c>
      <c r="G30" s="102">
        <v>0</v>
      </c>
      <c r="H30" s="102">
        <v>0</v>
      </c>
      <c r="I30" s="105">
        <v>45.716000000000001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247</v>
      </c>
      <c r="B32" s="6">
        <v>1368</v>
      </c>
      <c r="C32" s="102">
        <v>803</v>
      </c>
      <c r="D32" s="102">
        <v>64</v>
      </c>
      <c r="E32" s="102">
        <v>81</v>
      </c>
      <c r="F32" s="102">
        <v>0</v>
      </c>
      <c r="G32" s="102">
        <v>299</v>
      </c>
      <c r="H32" s="102">
        <v>56</v>
      </c>
      <c r="I32" s="105">
        <v>0</v>
      </c>
      <c r="J32" s="6">
        <v>65</v>
      </c>
    </row>
    <row r="33" spans="1:10" ht="16.5" customHeight="1" x14ac:dyDescent="0.3">
      <c r="A33" s="46" t="s">
        <v>248</v>
      </c>
      <c r="B33" s="100">
        <v>708.81</v>
      </c>
      <c r="C33" s="94">
        <v>202.47</v>
      </c>
      <c r="D33" s="94">
        <v>89.99</v>
      </c>
      <c r="E33" s="94">
        <v>280.11</v>
      </c>
      <c r="F33" s="94">
        <v>0.63</v>
      </c>
      <c r="G33" s="94">
        <v>0</v>
      </c>
      <c r="H33" s="94">
        <v>112.8</v>
      </c>
      <c r="I33" s="93">
        <v>0</v>
      </c>
      <c r="J33" s="100">
        <v>22.81</v>
      </c>
    </row>
    <row r="34" spans="1:10" ht="16.5" customHeight="1" x14ac:dyDescent="0.3">
      <c r="A34" s="46" t="s">
        <v>249</v>
      </c>
      <c r="B34" s="6">
        <v>3926.81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237.63</v>
      </c>
      <c r="J34" s="6">
        <v>3689.17</v>
      </c>
    </row>
    <row r="35" spans="1:10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251</v>
      </c>
      <c r="B36" s="6">
        <v>13111.15</v>
      </c>
      <c r="C36" s="102">
        <v>1613.24</v>
      </c>
      <c r="D36" s="102">
        <v>758.31</v>
      </c>
      <c r="E36" s="102">
        <v>5563.31</v>
      </c>
      <c r="F36" s="102">
        <v>155.66999999999999</v>
      </c>
      <c r="G36" s="102">
        <v>0</v>
      </c>
      <c r="H36" s="102">
        <v>214.04</v>
      </c>
      <c r="I36" s="105">
        <v>1713.95</v>
      </c>
      <c r="J36" s="6">
        <v>3092.64</v>
      </c>
    </row>
    <row r="37" spans="1:10" ht="16.5" customHeight="1" x14ac:dyDescent="0.3">
      <c r="A37" s="47" t="s">
        <v>77</v>
      </c>
      <c r="B37" s="103">
        <v>218075.377526578</v>
      </c>
      <c r="C37" s="97">
        <v>19687.935279419999</v>
      </c>
      <c r="D37" s="97">
        <v>32785.513712824497</v>
      </c>
      <c r="E37" s="97">
        <v>59908.874945109899</v>
      </c>
      <c r="F37" s="97">
        <v>5006.8002767899998</v>
      </c>
      <c r="G37" s="97">
        <v>299.69625865</v>
      </c>
      <c r="H37" s="97">
        <v>768.88119845999995</v>
      </c>
      <c r="I37" s="96">
        <v>11629.946</v>
      </c>
      <c r="J37" s="103">
        <v>87987.719855324001</v>
      </c>
    </row>
  </sheetData>
  <sheetProtection algorithmName="SHA-512" hashValue="MCMvXcSW5L5KxDmbF+ilFLuGHm0UHfmyzN3yEebU7Ps0YJqTzC6KqCvya7auBkJwpWwEx2a72UXs5Bq06so6ng==" saltValue="jjrku0I9J6R3kLSqa+Pivg==" spinCount="100000" sheet="1" objects="1" scenarios="1"/>
  <mergeCells count="1">
    <mergeCell ref="A1:B1"/>
  </mergeCells>
  <conditionalFormatting sqref="B8:J37">
    <cfRule type="cellIs" dxfId="291" priority="5" operator="between">
      <formula>0</formula>
      <formula>0.1</formula>
    </cfRule>
    <cfRule type="cellIs" dxfId="290" priority="6" operator="lessThan">
      <formula>0</formula>
    </cfRule>
    <cfRule type="cellIs" dxfId="289" priority="7" operator="greaterThanOrEqual">
      <formula>0.1</formula>
    </cfRule>
  </conditionalFormatting>
  <conditionalFormatting sqref="A1:XFD6 A38:XFD1048576 B8:XFD37 A7 K7:XFD7">
    <cfRule type="cellIs" dxfId="288" priority="4" operator="between">
      <formula>-0.1</formula>
      <formula>0</formula>
    </cfRule>
  </conditionalFormatting>
  <conditionalFormatting sqref="A8:A37">
    <cfRule type="cellIs" dxfId="287" priority="3" operator="between">
      <formula>-0.1</formula>
      <formula>0</formula>
    </cfRule>
  </conditionalFormatting>
  <conditionalFormatting sqref="C7:J7">
    <cfRule type="cellIs" dxfId="286" priority="2" operator="between">
      <formula>-0.1</formula>
      <formula>0</formula>
    </cfRule>
  </conditionalFormatting>
  <conditionalFormatting sqref="B7">
    <cfRule type="cellIs" dxfId="28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M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tr">
        <f>'Table of Contents'!B41</f>
        <v>Table 1.21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Contents'!A41&amp;", "&amp;'Table of Contents'!A3</f>
        <v>AIF: Total Sales of Other Funds, 2017:Q3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f>#REF!</f>
        <v>#REF!</v>
      </c>
      <c r="L8" s="105">
        <v>0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13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11</v>
      </c>
      <c r="I12" s="102">
        <v>1</v>
      </c>
      <c r="J12" s="6">
        <v>1</v>
      </c>
      <c r="K12" s="108" t="e">
        <f>#REF!</f>
        <v>#REF!</v>
      </c>
      <c r="L12" s="105">
        <v>18</v>
      </c>
      <c r="M12" s="6">
        <v>9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173.56</v>
      </c>
      <c r="C14" s="102">
        <v>0</v>
      </c>
      <c r="D14" s="102">
        <v>0</v>
      </c>
      <c r="E14" s="102">
        <v>0</v>
      </c>
      <c r="F14" s="102">
        <v>0</v>
      </c>
      <c r="G14" s="102">
        <v>6.99</v>
      </c>
      <c r="H14" s="102">
        <v>12.37</v>
      </c>
      <c r="I14" s="102">
        <v>125.7</v>
      </c>
      <c r="J14" s="6">
        <v>28.5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3" ht="16.5" customHeight="1" x14ac:dyDescent="0.3">
      <c r="A17" s="46" t="s">
        <v>232</v>
      </c>
      <c r="B17" s="100">
        <v>10850.188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7.5709999999999997</v>
      </c>
      <c r="J17" s="100">
        <v>10842.617</v>
      </c>
      <c r="K17" s="108" t="e">
        <f>#REF!</f>
        <v>#REF!</v>
      </c>
      <c r="L17" s="93">
        <v>10850.188</v>
      </c>
      <c r="M17" s="100">
        <v>0</v>
      </c>
    </row>
    <row r="18" spans="1:13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3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f>#REF!</f>
        <v>#REF!</v>
      </c>
      <c r="L19" s="93">
        <v>0</v>
      </c>
      <c r="M19" s="100">
        <v>0</v>
      </c>
    </row>
    <row r="20" spans="1:13" ht="16.5" customHeight="1" x14ac:dyDescent="0.3">
      <c r="A20" s="46" t="s">
        <v>235</v>
      </c>
      <c r="B20" s="6">
        <v>50196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3" ht="16.5" customHeight="1" x14ac:dyDescent="0.3">
      <c r="A21" s="46" t="s">
        <v>236</v>
      </c>
      <c r="B21" s="100">
        <v>34.909999999999997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34.909999999999997</v>
      </c>
      <c r="J21" s="100">
        <v>0</v>
      </c>
      <c r="K21" s="108" t="e">
        <f>#REF!</f>
        <v>#REF!</v>
      </c>
      <c r="L21" s="93">
        <v>34.909999999999997</v>
      </c>
      <c r="M21" s="100">
        <v>0</v>
      </c>
    </row>
    <row r="22" spans="1:13" ht="16.5" customHeight="1" x14ac:dyDescent="0.3">
      <c r="A22" s="46" t="s">
        <v>237</v>
      </c>
      <c r="B22" s="6">
        <v>104.74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5.04</v>
      </c>
      <c r="I22" s="102">
        <v>15.23</v>
      </c>
      <c r="J22" s="6">
        <v>84.47</v>
      </c>
      <c r="K22" s="108" t="e">
        <f>#REF!</f>
        <v>#REF!</v>
      </c>
      <c r="L22" s="105">
        <v>84.47</v>
      </c>
      <c r="M22" s="6">
        <v>0</v>
      </c>
    </row>
    <row r="23" spans="1:13" ht="16.5" customHeight="1" x14ac:dyDescent="0.3">
      <c r="A23" s="46" t="s">
        <v>238</v>
      </c>
      <c r="B23" s="100">
        <v>11845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1881</v>
      </c>
      <c r="I23" s="94">
        <v>0</v>
      </c>
      <c r="J23" s="100">
        <v>9964</v>
      </c>
      <c r="K23" s="108" t="e">
        <f>#REF!</f>
        <v>#REF!</v>
      </c>
      <c r="L23" s="93">
        <v>0</v>
      </c>
      <c r="M23" s="100">
        <v>0</v>
      </c>
    </row>
    <row r="24" spans="1:13" ht="16.5" customHeight="1" x14ac:dyDescent="0.3">
      <c r="A24" s="46" t="s">
        <v>239</v>
      </c>
      <c r="B24" s="6">
        <v>322.55871398402297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19.3012705923589</v>
      </c>
      <c r="I24" s="102">
        <v>28.034754410000001</v>
      </c>
      <c r="J24" s="6">
        <v>275.22268898166402</v>
      </c>
      <c r="K24" s="108" t="e">
        <f>#REF!</f>
        <v>#REF!</v>
      </c>
      <c r="L24" s="105">
        <v>319.69244298402299</v>
      </c>
      <c r="M24" s="6">
        <v>2.8662709999999998</v>
      </c>
    </row>
    <row r="25" spans="1:13" ht="16.5" customHeight="1" x14ac:dyDescent="0.3">
      <c r="A25" s="46" t="s">
        <v>240</v>
      </c>
      <c r="B25" s="100">
        <v>7244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1575</v>
      </c>
      <c r="I25" s="94">
        <v>88</v>
      </c>
      <c r="J25" s="100">
        <v>5581</v>
      </c>
      <c r="K25" s="108" t="e">
        <f>#REF!</f>
        <v>#REF!</v>
      </c>
      <c r="L25" s="93">
        <v>0</v>
      </c>
      <c r="M25" s="100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3" ht="16.5" customHeight="1" x14ac:dyDescent="0.3">
      <c r="A27" s="46" t="s">
        <v>242</v>
      </c>
      <c r="B27" s="100">
        <v>74.87</v>
      </c>
      <c r="C27" s="94">
        <v>0</v>
      </c>
      <c r="D27" s="94">
        <v>0</v>
      </c>
      <c r="E27" s="94">
        <v>0</v>
      </c>
      <c r="F27" s="94">
        <v>0</v>
      </c>
      <c r="G27" s="94">
        <v>12.12</v>
      </c>
      <c r="H27" s="94">
        <v>59.12</v>
      </c>
      <c r="I27" s="94">
        <v>0</v>
      </c>
      <c r="J27" s="100">
        <v>3.63</v>
      </c>
      <c r="K27" s="108" t="e">
        <f>#REF!</f>
        <v>#REF!</v>
      </c>
      <c r="L27" s="93">
        <v>0</v>
      </c>
      <c r="M27" s="100">
        <v>0</v>
      </c>
    </row>
    <row r="28" spans="1:13" ht="16.5" customHeight="1" x14ac:dyDescent="0.3">
      <c r="A28" s="46" t="s">
        <v>243</v>
      </c>
      <c r="B28" s="6">
        <v>257.07314134000001</v>
      </c>
      <c r="C28" s="102">
        <v>0</v>
      </c>
      <c r="D28" s="102">
        <v>0</v>
      </c>
      <c r="E28" s="102">
        <v>0</v>
      </c>
      <c r="F28" s="102">
        <v>222.38952201999999</v>
      </c>
      <c r="G28" s="102">
        <v>0</v>
      </c>
      <c r="H28" s="102">
        <v>0</v>
      </c>
      <c r="I28" s="102">
        <v>0</v>
      </c>
      <c r="J28" s="6">
        <v>34.683619319999998</v>
      </c>
      <c r="K28" s="108" t="e">
        <f>#REF!</f>
        <v>#REF!</v>
      </c>
      <c r="L28" s="105">
        <v>257.07314134000001</v>
      </c>
      <c r="M28" s="6">
        <v>0</v>
      </c>
    </row>
    <row r="29" spans="1:13" ht="16.5" customHeight="1" x14ac:dyDescent="0.3">
      <c r="A29" s="46" t="s">
        <v>244</v>
      </c>
      <c r="B29" s="100">
        <v>2.2000000000000002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2.2000000000000002</v>
      </c>
      <c r="K29" s="108" t="e">
        <f>#REF!</f>
        <v>#REF!</v>
      </c>
      <c r="L29" s="93">
        <v>0</v>
      </c>
      <c r="M29" s="100">
        <v>2.2000000000000002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3" ht="16.5" customHeight="1" x14ac:dyDescent="0.3">
      <c r="A32" s="46" t="s">
        <v>247</v>
      </c>
      <c r="B32" s="6">
        <v>65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65</v>
      </c>
      <c r="J32" s="6">
        <v>0</v>
      </c>
      <c r="K32" s="108" t="e">
        <f>#REF!</f>
        <v>#REF!</v>
      </c>
      <c r="L32" s="105">
        <v>65</v>
      </c>
      <c r="M32" s="6">
        <v>0</v>
      </c>
    </row>
    <row r="33" spans="1:13" ht="16.5" customHeight="1" x14ac:dyDescent="0.3">
      <c r="A33" s="46" t="s">
        <v>248</v>
      </c>
      <c r="B33" s="100">
        <v>22.81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20.3</v>
      </c>
      <c r="J33" s="100">
        <v>2.5099999999999998</v>
      </c>
      <c r="K33" s="108" t="e">
        <f>#REF!</f>
        <v>#REF!</v>
      </c>
      <c r="L33" s="93">
        <v>2.5099999999999998</v>
      </c>
      <c r="M33" s="100">
        <v>0</v>
      </c>
    </row>
    <row r="34" spans="1:13" ht="16.5" customHeight="1" x14ac:dyDescent="0.3">
      <c r="A34" s="46" t="s">
        <v>249</v>
      </c>
      <c r="B34" s="6">
        <v>3689.17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15.75</v>
      </c>
      <c r="J34" s="6">
        <v>3673.43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f>#REF!</f>
        <v>#REF!</v>
      </c>
      <c r="L35" s="93">
        <v>0</v>
      </c>
      <c r="M35" s="100">
        <v>0</v>
      </c>
    </row>
    <row r="36" spans="1:13" ht="16.5" customHeight="1" x14ac:dyDescent="0.3">
      <c r="A36" s="46" t="s">
        <v>251</v>
      </c>
      <c r="B36" s="6">
        <v>3092.64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3092.64</v>
      </c>
      <c r="K36" s="108" t="e">
        <f>#REF!</f>
        <v>#REF!</v>
      </c>
      <c r="L36" s="105">
        <v>3092.64</v>
      </c>
      <c r="M36" s="6">
        <v>0</v>
      </c>
    </row>
    <row r="37" spans="1:13" ht="16.5" customHeight="1" x14ac:dyDescent="0.3">
      <c r="A37" s="47" t="s">
        <v>77</v>
      </c>
      <c r="B37" s="103">
        <v>87987.719855324001</v>
      </c>
      <c r="C37" s="97">
        <v>0</v>
      </c>
      <c r="D37" s="97">
        <v>0</v>
      </c>
      <c r="E37" s="97">
        <v>0</v>
      </c>
      <c r="F37" s="97">
        <v>222.38952201999999</v>
      </c>
      <c r="G37" s="97">
        <v>19.11</v>
      </c>
      <c r="H37" s="97">
        <v>3562.8312705923499</v>
      </c>
      <c r="I37" s="97">
        <v>401.49575441000002</v>
      </c>
      <c r="J37" s="103">
        <v>33585.903308301597</v>
      </c>
      <c r="K37" s="109" t="e">
        <f>#REF!</f>
        <v>#REF!</v>
      </c>
      <c r="L37" s="96">
        <v>14724.483584324</v>
      </c>
      <c r="M37" s="103">
        <v>14.066271</v>
      </c>
    </row>
    <row r="38" spans="1:13" ht="16.5" customHeight="1" x14ac:dyDescent="0.3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f>#REF!</f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n7JSxfEXnyzZT/somJCR1nu1hG+EuxxMSApN9c3vrwTQx8WxtS/dZg7mw8lhPkIZDWWxlJ8VR7MrBThGlkH8w==" saltValue="CcQP7XRCiRswhmxBnBd0vw==" spinCount="100000" sheet="1" objects="1" scenarios="1"/>
  <mergeCells count="1">
    <mergeCell ref="A1:B1"/>
  </mergeCells>
  <conditionalFormatting sqref="B8:M38">
    <cfRule type="cellIs" dxfId="284" priority="6" operator="between">
      <formula>0</formula>
      <formula>0.1</formula>
    </cfRule>
    <cfRule type="cellIs" dxfId="283" priority="7" operator="lessThan">
      <formula>0</formula>
    </cfRule>
    <cfRule type="cellIs" dxfId="282" priority="8" operator="greaterThanOrEqual">
      <formula>0.1</formula>
    </cfRule>
  </conditionalFormatting>
  <conditionalFormatting sqref="A1:XFD6 A39:XFD1048576 A38 B8:XFD38 A7 K7 N7:XFD7">
    <cfRule type="cellIs" dxfId="281" priority="5" operator="between">
      <formula>-0.1</formula>
      <formula>0</formula>
    </cfRule>
  </conditionalFormatting>
  <conditionalFormatting sqref="A8:A37">
    <cfRule type="cellIs" dxfId="280" priority="4" operator="between">
      <formula>-0.1</formula>
      <formula>0</formula>
    </cfRule>
  </conditionalFormatting>
  <conditionalFormatting sqref="C7:J7">
    <cfRule type="cellIs" dxfId="279" priority="3" operator="between">
      <formula>-0.1</formula>
      <formula>0</formula>
    </cfRule>
  </conditionalFormatting>
  <conditionalFormatting sqref="L7:M7">
    <cfRule type="cellIs" dxfId="278" priority="2" operator="between">
      <formula>-0.1</formula>
      <formula>0</formula>
    </cfRule>
  </conditionalFormatting>
  <conditionalFormatting sqref="B7">
    <cfRule type="cellIs" dxfId="27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Contents'!B42</f>
        <v>Table 1.22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Contents'!A42&amp;", "&amp;'Table of Contents'!A3</f>
        <v>AIF: Total Sales of ETFs and Funds of Funds, 2017:Q3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735.42</v>
      </c>
      <c r="H14" s="102">
        <v>31.59</v>
      </c>
      <c r="I14" s="102">
        <v>55.73</v>
      </c>
      <c r="J14" s="102">
        <v>588.37</v>
      </c>
      <c r="K14" s="6">
        <v>59.73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3557.9189999999999</v>
      </c>
      <c r="H17" s="94">
        <v>167.40100000000001</v>
      </c>
      <c r="I17" s="94">
        <v>0</v>
      </c>
      <c r="J17" s="94">
        <v>2953.8539999999998</v>
      </c>
      <c r="K17" s="100">
        <v>436.66399999999999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14.93</v>
      </c>
      <c r="H21" s="94">
        <v>0</v>
      </c>
      <c r="I21" s="94">
        <v>0</v>
      </c>
      <c r="J21" s="94">
        <v>1.81</v>
      </c>
      <c r="K21" s="100">
        <v>13.12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13.71</v>
      </c>
      <c r="H22" s="102">
        <v>0</v>
      </c>
      <c r="I22" s="102">
        <v>0</v>
      </c>
      <c r="J22" s="102">
        <v>0</v>
      </c>
      <c r="K22" s="6">
        <v>13.71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5591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64.003</v>
      </c>
      <c r="H24" s="102">
        <v>2.0470000000000002</v>
      </c>
      <c r="I24" s="102">
        <v>5.0869999999999997</v>
      </c>
      <c r="J24" s="102">
        <v>0</v>
      </c>
      <c r="K24" s="6">
        <v>56.869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4311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225.83</v>
      </c>
      <c r="H27" s="94">
        <v>90.19</v>
      </c>
      <c r="I27" s="94">
        <v>76.290000000000006</v>
      </c>
      <c r="J27" s="94">
        <v>52.19</v>
      </c>
      <c r="K27" s="100">
        <v>7.17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71.660289280000001</v>
      </c>
      <c r="H28" s="102">
        <v>0</v>
      </c>
      <c r="I28" s="102">
        <v>3.7293950699999998</v>
      </c>
      <c r="J28" s="102">
        <v>0.42294500000000002</v>
      </c>
      <c r="K28" s="6">
        <v>67.507949210000007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10.67</v>
      </c>
      <c r="C33" s="94">
        <v>10.67</v>
      </c>
      <c r="D33" s="94">
        <v>0</v>
      </c>
      <c r="E33" s="100">
        <v>0</v>
      </c>
      <c r="F33" s="108"/>
      <c r="G33" s="100">
        <v>235.23</v>
      </c>
      <c r="H33" s="94">
        <v>72.41</v>
      </c>
      <c r="I33" s="94">
        <v>5.55</v>
      </c>
      <c r="J33" s="94">
        <v>152.35</v>
      </c>
      <c r="K33" s="100">
        <v>4.92</v>
      </c>
    </row>
    <row r="34" spans="1:11" ht="16.5" customHeight="1" x14ac:dyDescent="0.3">
      <c r="A34" s="46" t="s">
        <v>249</v>
      </c>
      <c r="B34" s="6">
        <v>804.12</v>
      </c>
      <c r="C34" s="102">
        <v>0</v>
      </c>
      <c r="D34" s="102">
        <v>0</v>
      </c>
      <c r="E34" s="6">
        <v>804.12</v>
      </c>
      <c r="F34" s="108"/>
      <c r="G34" s="6">
        <v>511.16</v>
      </c>
      <c r="H34" s="102">
        <v>0</v>
      </c>
      <c r="I34" s="102">
        <v>0</v>
      </c>
      <c r="J34" s="102">
        <v>0</v>
      </c>
      <c r="K34" s="6">
        <v>511.16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6591.27</v>
      </c>
      <c r="H36" s="102">
        <v>370.06</v>
      </c>
      <c r="I36" s="102">
        <v>55.7</v>
      </c>
      <c r="J36" s="102">
        <v>4042.11</v>
      </c>
      <c r="K36" s="6">
        <v>2123.41</v>
      </c>
    </row>
    <row r="37" spans="1:11" ht="16.5" customHeight="1" x14ac:dyDescent="0.3">
      <c r="A37" s="47" t="s">
        <v>77</v>
      </c>
      <c r="B37" s="103">
        <v>814.79</v>
      </c>
      <c r="C37" s="97">
        <v>10.67</v>
      </c>
      <c r="D37" s="97">
        <v>0</v>
      </c>
      <c r="E37" s="103">
        <v>804.12</v>
      </c>
      <c r="F37" s="109"/>
      <c r="G37" s="103">
        <v>21923.1322892799</v>
      </c>
      <c r="H37" s="97">
        <v>733.69799999999998</v>
      </c>
      <c r="I37" s="97">
        <v>202.08639507000001</v>
      </c>
      <c r="J37" s="97">
        <v>7791.1069449999904</v>
      </c>
      <c r="K37" s="103">
        <v>3294.26094921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7li0QC4ZyaiKUNmDohdgn4CBIz14V11ZPW9SDFT7HtQ9PavGumQAJMlEuNYX3o1SZ0G6jZzoIE+tGmim+IAq8A==" saltValue="CIYEcg9+Wvtdd9ULzywSYw==" spinCount="100000" sheet="1" objects="1" scenarios="1"/>
  <mergeCells count="1">
    <mergeCell ref="A1:B1"/>
  </mergeCells>
  <conditionalFormatting sqref="B8:K37">
    <cfRule type="cellIs" dxfId="276" priority="7" operator="between">
      <formula>0</formula>
      <formula>0.1</formula>
    </cfRule>
    <cfRule type="cellIs" dxfId="275" priority="8" operator="lessThan">
      <formula>0</formula>
    </cfRule>
    <cfRule type="cellIs" dxfId="274" priority="9" operator="greaterThanOrEqual">
      <formula>0.1</formula>
    </cfRule>
  </conditionalFormatting>
  <conditionalFormatting sqref="A1:XFD6 A38:XFD1048576 B8:XFD37 A7 F7 L7:XFD7">
    <cfRule type="cellIs" dxfId="273" priority="6" operator="between">
      <formula>-0.1</formula>
      <formula>0</formula>
    </cfRule>
  </conditionalFormatting>
  <conditionalFormatting sqref="A8:A37">
    <cfRule type="cellIs" dxfId="272" priority="5" operator="between">
      <formula>-0.1</formula>
      <formula>0</formula>
    </cfRule>
  </conditionalFormatting>
  <conditionalFormatting sqref="C7:E7">
    <cfRule type="cellIs" dxfId="271" priority="4" operator="between">
      <formula>-0.1</formula>
      <formula>0</formula>
    </cfRule>
  </conditionalFormatting>
  <conditionalFormatting sqref="H7:K7">
    <cfRule type="cellIs" dxfId="270" priority="3" operator="between">
      <formula>-0.1</formula>
      <formula>0</formula>
    </cfRule>
  </conditionalFormatting>
  <conditionalFormatting sqref="B7">
    <cfRule type="cellIs" dxfId="269" priority="2" operator="between">
      <formula>-0.1</formula>
      <formula>0</formula>
    </cfRule>
  </conditionalFormatting>
  <conditionalFormatting sqref="G7">
    <cfRule type="cellIs" dxfId="26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Contents'!B43</f>
        <v>Table 1.23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Contents'!A43&amp;", "&amp;'Table of Contents'!A3</f>
        <v>AIF: Total Sales of Institutional Funds, 2017:Q3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4860.72</v>
      </c>
      <c r="C14" s="102">
        <v>2345.86</v>
      </c>
      <c r="D14" s="102">
        <v>2103.33</v>
      </c>
      <c r="E14" s="102">
        <v>391.9</v>
      </c>
      <c r="F14" s="102">
        <v>0.27</v>
      </c>
      <c r="G14" s="102">
        <v>0</v>
      </c>
      <c r="H14" s="102">
        <v>6.99</v>
      </c>
      <c r="I14" s="102">
        <v>12.37</v>
      </c>
      <c r="J14" s="102">
        <v>0</v>
      </c>
      <c r="K14" s="6">
        <v>0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63353.235000000001</v>
      </c>
      <c r="C17" s="94">
        <v>3338.6039999999998</v>
      </c>
      <c r="D17" s="94">
        <v>8286.7180000000008</v>
      </c>
      <c r="E17" s="94">
        <v>38347.578999999998</v>
      </c>
      <c r="F17" s="94">
        <v>0.28699999999999998</v>
      </c>
      <c r="G17" s="94">
        <v>2463.7370000000001</v>
      </c>
      <c r="H17" s="94">
        <v>0</v>
      </c>
      <c r="I17" s="94">
        <v>0</v>
      </c>
      <c r="J17" s="94">
        <v>7.5709999999999997</v>
      </c>
      <c r="K17" s="100">
        <v>10908.739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34.909999999999997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34.909999999999997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238</v>
      </c>
      <c r="B23" s="100">
        <v>28409</v>
      </c>
      <c r="C23" s="94">
        <v>1052</v>
      </c>
      <c r="D23" s="94">
        <v>5256</v>
      </c>
      <c r="E23" s="94">
        <v>7205</v>
      </c>
      <c r="F23" s="94">
        <v>1402</v>
      </c>
      <c r="G23" s="94">
        <v>3248</v>
      </c>
      <c r="H23" s="94">
        <v>0</v>
      </c>
      <c r="I23" s="94">
        <v>1352</v>
      </c>
      <c r="J23" s="94">
        <v>0</v>
      </c>
      <c r="K23" s="100">
        <v>8894</v>
      </c>
    </row>
    <row r="24" spans="1:11" ht="16.5" customHeight="1" x14ac:dyDescent="0.3">
      <c r="A24" s="46" t="s">
        <v>239</v>
      </c>
      <c r="B24" s="6">
        <v>434.861769686917</v>
      </c>
      <c r="C24" s="102">
        <v>51.096608029999999</v>
      </c>
      <c r="D24" s="102">
        <v>47.700447634558699</v>
      </c>
      <c r="E24" s="102">
        <v>4.5960001100000003</v>
      </c>
      <c r="F24" s="102">
        <v>0</v>
      </c>
      <c r="G24" s="102">
        <v>15.903</v>
      </c>
      <c r="H24" s="102">
        <v>0</v>
      </c>
      <c r="I24" s="102">
        <v>19.3012705923589</v>
      </c>
      <c r="J24" s="102">
        <v>25.726754410000002</v>
      </c>
      <c r="K24" s="6">
        <v>270.53768890999902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1.8</v>
      </c>
      <c r="C30" s="102">
        <v>1.8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2080.0700000000002</v>
      </c>
      <c r="C34" s="102">
        <v>0</v>
      </c>
      <c r="D34" s="102">
        <v>0</v>
      </c>
      <c r="E34" s="102">
        <v>0</v>
      </c>
      <c r="F34" s="102">
        <v>0</v>
      </c>
      <c r="G34" s="102">
        <v>221.82</v>
      </c>
      <c r="H34" s="102">
        <v>0</v>
      </c>
      <c r="I34" s="102">
        <v>0</v>
      </c>
      <c r="J34" s="102">
        <v>2.68</v>
      </c>
      <c r="K34" s="6">
        <v>1855.57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99174.596769686905</v>
      </c>
      <c r="C37" s="97">
        <v>6789.3606080299996</v>
      </c>
      <c r="D37" s="97">
        <v>15693.7484476345</v>
      </c>
      <c r="E37" s="97">
        <v>45949.075000110002</v>
      </c>
      <c r="F37" s="97">
        <v>1402.557</v>
      </c>
      <c r="G37" s="97">
        <v>5949.46</v>
      </c>
      <c r="H37" s="97">
        <v>6.99</v>
      </c>
      <c r="I37" s="97">
        <v>1383.6712705923501</v>
      </c>
      <c r="J37" s="97">
        <v>70.887754409999999</v>
      </c>
      <c r="K37" s="103">
        <v>21928.846688909998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F8c6yp6R25RKVjli28yVb1AeR2/fQeHP3UOByfnTZ0gxR8Yke1nG5QK6c3oLORyQ6w9VvQbIzuBGwChlQyyafQ==" saltValue="2ERZTtAP3kvx+Wzah2tybg==" spinCount="100000" sheet="1" objects="1" scenarios="1"/>
  <mergeCells count="1">
    <mergeCell ref="A1:B1"/>
  </mergeCells>
  <conditionalFormatting sqref="B8:K37">
    <cfRule type="cellIs" dxfId="267" priority="6" operator="between">
      <formula>0</formula>
      <formula>0.1</formula>
    </cfRule>
    <cfRule type="cellIs" dxfId="266" priority="7" operator="lessThan">
      <formula>0</formula>
    </cfRule>
    <cfRule type="cellIs" dxfId="265" priority="8" operator="greaterThanOrEqual">
      <formula>0.1</formula>
    </cfRule>
  </conditionalFormatting>
  <conditionalFormatting sqref="A1:XFD6 A38:XFD1048576 B8:XFD37 A7 L7:XFD7">
    <cfRule type="cellIs" dxfId="264" priority="5" operator="between">
      <formula>-0.1</formula>
      <formula>0</formula>
    </cfRule>
  </conditionalFormatting>
  <conditionalFormatting sqref="A8:A37">
    <cfRule type="cellIs" dxfId="263" priority="4" operator="between">
      <formula>-0.1</formula>
      <formula>0</formula>
    </cfRule>
  </conditionalFormatting>
  <conditionalFormatting sqref="C7:K7">
    <cfRule type="cellIs" dxfId="262" priority="3" operator="between">
      <formula>-0.1</formula>
      <formula>0</formula>
    </cfRule>
  </conditionalFormatting>
  <conditionalFormatting sqref="B7">
    <cfRule type="cellIs" dxfId="261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J37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Contents'!B46</f>
        <v>Table 1.24</v>
      </c>
      <c r="B1" s="168"/>
      <c r="C1" s="40"/>
    </row>
    <row r="2" spans="1:10" ht="16.5" customHeight="1" x14ac:dyDescent="0.3">
      <c r="A2" s="4" t="str">
        <f>"AIF: "&amp;'Table of Contents'!A46&amp;", "&amp;'Table of Contents'!A3</f>
        <v>AIF: Total Redemptions, 2017:Q3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227</v>
      </c>
      <c r="B12" s="6">
        <v>6</v>
      </c>
      <c r="C12" s="102">
        <v>0</v>
      </c>
      <c r="D12" s="102">
        <v>0</v>
      </c>
      <c r="E12" s="102">
        <v>2</v>
      </c>
      <c r="F12" s="102">
        <v>0</v>
      </c>
      <c r="G12" s="102">
        <v>0</v>
      </c>
      <c r="H12" s="102">
        <v>0</v>
      </c>
      <c r="I12" s="102">
        <v>0</v>
      </c>
      <c r="J12" s="6">
        <v>4</v>
      </c>
    </row>
    <row r="13" spans="1:10" ht="16.5" customHeight="1" x14ac:dyDescent="0.3">
      <c r="A13" s="46" t="s">
        <v>228</v>
      </c>
      <c r="B13" s="100">
        <v>12.26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12.26</v>
      </c>
      <c r="J13" s="100">
        <v>0</v>
      </c>
    </row>
    <row r="14" spans="1:10" ht="16.5" customHeight="1" x14ac:dyDescent="0.3">
      <c r="A14" s="46" t="s">
        <v>229</v>
      </c>
      <c r="B14" s="6">
        <v>3240.57</v>
      </c>
      <c r="C14" s="102">
        <v>1353.82</v>
      </c>
      <c r="D14" s="102">
        <v>1479.26</v>
      </c>
      <c r="E14" s="102">
        <v>373.61</v>
      </c>
      <c r="F14" s="102">
        <v>0.13</v>
      </c>
      <c r="G14" s="102">
        <v>0</v>
      </c>
      <c r="H14" s="102">
        <v>0</v>
      </c>
      <c r="I14" s="102">
        <v>0</v>
      </c>
      <c r="J14" s="6">
        <v>33.74</v>
      </c>
    </row>
    <row r="15" spans="1:10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232</v>
      </c>
      <c r="B17" s="100">
        <v>50292.749000000003</v>
      </c>
      <c r="C17" s="94">
        <v>1314.2159999999999</v>
      </c>
      <c r="D17" s="94">
        <v>7446.3739999999998</v>
      </c>
      <c r="E17" s="94">
        <v>35903.262000000002</v>
      </c>
      <c r="F17" s="94">
        <v>7.9000000000000001E-2</v>
      </c>
      <c r="G17" s="94">
        <v>0</v>
      </c>
      <c r="H17" s="94">
        <v>30.445</v>
      </c>
      <c r="I17" s="94">
        <v>1363.1969999999999</v>
      </c>
      <c r="J17" s="100">
        <v>4235.1760000000004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235</v>
      </c>
      <c r="B20" s="6">
        <v>35964</v>
      </c>
      <c r="C20" s="102">
        <v>0</v>
      </c>
      <c r="D20" s="102">
        <v>0</v>
      </c>
      <c r="E20" s="102">
        <v>0</v>
      </c>
      <c r="F20" s="102">
        <v>532</v>
      </c>
      <c r="G20" s="102">
        <v>0</v>
      </c>
      <c r="H20" s="102">
        <v>0</v>
      </c>
      <c r="I20" s="102">
        <v>189</v>
      </c>
      <c r="J20" s="6">
        <v>35244</v>
      </c>
    </row>
    <row r="21" spans="1:10" ht="16.5" customHeight="1" x14ac:dyDescent="0.3">
      <c r="A21" s="46" t="s">
        <v>236</v>
      </c>
      <c r="B21" s="100">
        <v>264.52999999999997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90.35</v>
      </c>
      <c r="I21" s="94">
        <v>0</v>
      </c>
      <c r="J21" s="100">
        <v>174.18</v>
      </c>
    </row>
    <row r="22" spans="1:10" ht="16.5" customHeight="1" x14ac:dyDescent="0.3">
      <c r="A22" s="46" t="s">
        <v>237</v>
      </c>
      <c r="B22" s="6">
        <v>943.63</v>
      </c>
      <c r="C22" s="102">
        <v>99.62</v>
      </c>
      <c r="D22" s="102">
        <v>73.94</v>
      </c>
      <c r="E22" s="102">
        <v>706.42</v>
      </c>
      <c r="F22" s="102">
        <v>0</v>
      </c>
      <c r="G22" s="102">
        <v>0</v>
      </c>
      <c r="H22" s="102">
        <v>1.76</v>
      </c>
      <c r="I22" s="102">
        <v>2.66</v>
      </c>
      <c r="J22" s="6">
        <v>59.23</v>
      </c>
    </row>
    <row r="23" spans="1:10" ht="16.5" customHeight="1" x14ac:dyDescent="0.3">
      <c r="A23" s="46" t="s">
        <v>238</v>
      </c>
      <c r="B23" s="100">
        <v>37517</v>
      </c>
      <c r="C23" s="94">
        <v>2609</v>
      </c>
      <c r="D23" s="94">
        <v>10102</v>
      </c>
      <c r="E23" s="94">
        <v>12717</v>
      </c>
      <c r="F23" s="94">
        <v>3605</v>
      </c>
      <c r="G23" s="94">
        <v>0</v>
      </c>
      <c r="H23" s="94">
        <v>0</v>
      </c>
      <c r="I23" s="94">
        <v>1098</v>
      </c>
      <c r="J23" s="100">
        <v>7386</v>
      </c>
    </row>
    <row r="24" spans="1:10" ht="16.5" customHeight="1" x14ac:dyDescent="0.3">
      <c r="A24" s="46" t="s">
        <v>239</v>
      </c>
      <c r="B24" s="6">
        <v>263.98326961415501</v>
      </c>
      <c r="C24" s="102">
        <v>29.974606000000001</v>
      </c>
      <c r="D24" s="102">
        <v>29.503</v>
      </c>
      <c r="E24" s="102">
        <v>35.862000000000002</v>
      </c>
      <c r="F24" s="102">
        <v>0</v>
      </c>
      <c r="G24" s="102">
        <v>0</v>
      </c>
      <c r="H24" s="102">
        <v>3.2000000000000001E-2</v>
      </c>
      <c r="I24" s="102">
        <v>11.588872</v>
      </c>
      <c r="J24" s="6">
        <v>157.02279161415501</v>
      </c>
    </row>
    <row r="25" spans="1:10" ht="16.5" customHeight="1" x14ac:dyDescent="0.3">
      <c r="A25" s="46" t="s">
        <v>240</v>
      </c>
      <c r="B25" s="100">
        <v>16110</v>
      </c>
      <c r="C25" s="94">
        <v>2679</v>
      </c>
      <c r="D25" s="94">
        <v>8693</v>
      </c>
      <c r="E25" s="94">
        <v>1018</v>
      </c>
      <c r="F25" s="94">
        <v>0</v>
      </c>
      <c r="G25" s="94">
        <v>0</v>
      </c>
      <c r="H25" s="94">
        <v>0</v>
      </c>
      <c r="I25" s="94">
        <v>753</v>
      </c>
      <c r="J25" s="100">
        <v>2967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1199.04</v>
      </c>
      <c r="C27" s="94">
        <v>265.35000000000002</v>
      </c>
      <c r="D27" s="94">
        <v>233.81</v>
      </c>
      <c r="E27" s="94">
        <v>162.53</v>
      </c>
      <c r="F27" s="94">
        <v>201.69</v>
      </c>
      <c r="G27" s="94">
        <v>0</v>
      </c>
      <c r="H27" s="94">
        <v>245.59</v>
      </c>
      <c r="I27" s="94">
        <v>4.95</v>
      </c>
      <c r="J27" s="100">
        <v>85.12</v>
      </c>
    </row>
    <row r="28" spans="1:10" ht="16.5" customHeight="1" x14ac:dyDescent="0.3">
      <c r="A28" s="46" t="s">
        <v>243</v>
      </c>
      <c r="B28" s="6">
        <v>435.72913527999998</v>
      </c>
      <c r="C28" s="102">
        <v>0.22409950000000001</v>
      </c>
      <c r="D28" s="102">
        <v>2.7381956999999999</v>
      </c>
      <c r="E28" s="102">
        <v>0.18253178</v>
      </c>
      <c r="F28" s="102">
        <v>222.64028468000001</v>
      </c>
      <c r="G28" s="102">
        <v>102.56839844</v>
      </c>
      <c r="H28" s="102">
        <v>1.2352099400000001</v>
      </c>
      <c r="I28" s="102">
        <v>0</v>
      </c>
      <c r="J28" s="6">
        <v>106.14041524</v>
      </c>
    </row>
    <row r="29" spans="1:10" ht="16.5" customHeight="1" x14ac:dyDescent="0.3">
      <c r="A29" s="46" t="s">
        <v>244</v>
      </c>
      <c r="B29" s="100">
        <v>5.72</v>
      </c>
      <c r="C29" s="94">
        <v>0</v>
      </c>
      <c r="D29" s="94">
        <v>0</v>
      </c>
      <c r="E29" s="94">
        <v>0.44</v>
      </c>
      <c r="F29" s="94">
        <v>0</v>
      </c>
      <c r="G29" s="94">
        <v>0</v>
      </c>
      <c r="H29" s="94">
        <v>2.14</v>
      </c>
      <c r="I29" s="94">
        <v>0</v>
      </c>
      <c r="J29" s="100">
        <v>3.14</v>
      </c>
    </row>
    <row r="30" spans="1:10" ht="16.5" customHeight="1" x14ac:dyDescent="0.3">
      <c r="A30" s="46" t="s">
        <v>245</v>
      </c>
      <c r="B30" s="6">
        <v>55.101999999999997</v>
      </c>
      <c r="C30" s="102">
        <v>0</v>
      </c>
      <c r="D30" s="102">
        <v>1.623</v>
      </c>
      <c r="E30" s="102">
        <v>13.298999999999999</v>
      </c>
      <c r="F30" s="102">
        <v>20.379000000000001</v>
      </c>
      <c r="G30" s="102">
        <v>0</v>
      </c>
      <c r="H30" s="102">
        <v>0</v>
      </c>
      <c r="I30" s="102">
        <v>19.800999999999998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2727</v>
      </c>
      <c r="C32" s="102">
        <v>612</v>
      </c>
      <c r="D32" s="102">
        <v>1014</v>
      </c>
      <c r="E32" s="102">
        <v>93</v>
      </c>
      <c r="F32" s="102">
        <v>0</v>
      </c>
      <c r="G32" s="102">
        <v>925</v>
      </c>
      <c r="H32" s="102">
        <v>31</v>
      </c>
      <c r="I32" s="102">
        <v>0</v>
      </c>
      <c r="J32" s="6">
        <v>52</v>
      </c>
    </row>
    <row r="33" spans="1:10" ht="16.5" customHeight="1" x14ac:dyDescent="0.3">
      <c r="A33" s="46" t="s">
        <v>248</v>
      </c>
      <c r="B33" s="100">
        <v>709.55</v>
      </c>
      <c r="C33" s="94">
        <v>172.76</v>
      </c>
      <c r="D33" s="94">
        <v>112.28</v>
      </c>
      <c r="E33" s="94">
        <v>354.41</v>
      </c>
      <c r="F33" s="94">
        <v>12.98</v>
      </c>
      <c r="G33" s="94">
        <v>0</v>
      </c>
      <c r="H33" s="94">
        <v>56.09</v>
      </c>
      <c r="I33" s="94">
        <v>0</v>
      </c>
      <c r="J33" s="100">
        <v>1.05</v>
      </c>
    </row>
    <row r="34" spans="1:10" ht="16.5" customHeight="1" x14ac:dyDescent="0.3">
      <c r="A34" s="46" t="s">
        <v>249</v>
      </c>
      <c r="B34" s="6">
        <v>3769.29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104.91</v>
      </c>
      <c r="J34" s="6">
        <v>3664.38</v>
      </c>
    </row>
    <row r="35" spans="1:10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251</v>
      </c>
      <c r="B36" s="6">
        <v>10171.629999999999</v>
      </c>
      <c r="C36" s="102">
        <v>1759.69</v>
      </c>
      <c r="D36" s="102">
        <v>816.61</v>
      </c>
      <c r="E36" s="102">
        <v>3828.02</v>
      </c>
      <c r="F36" s="102">
        <v>298.14</v>
      </c>
      <c r="G36" s="102">
        <v>49.4</v>
      </c>
      <c r="H36" s="102">
        <v>141.59</v>
      </c>
      <c r="I36" s="102">
        <v>1849.38</v>
      </c>
      <c r="J36" s="6">
        <v>1428.79</v>
      </c>
    </row>
    <row r="37" spans="1:10" ht="16.5" customHeight="1" x14ac:dyDescent="0.3">
      <c r="A37" s="47" t="s">
        <v>77</v>
      </c>
      <c r="B37" s="103">
        <v>163687.783404894</v>
      </c>
      <c r="C37" s="97">
        <v>10895.654705499999</v>
      </c>
      <c r="D37" s="97">
        <v>30005.138195700001</v>
      </c>
      <c r="E37" s="97">
        <v>55208.035531779999</v>
      </c>
      <c r="F37" s="97">
        <v>4893.0382846799903</v>
      </c>
      <c r="G37" s="97">
        <v>1076.9683984400001</v>
      </c>
      <c r="H37" s="97">
        <v>600.23220993999996</v>
      </c>
      <c r="I37" s="97">
        <v>5408.7468719999997</v>
      </c>
      <c r="J37" s="103">
        <v>55600.969206854097</v>
      </c>
    </row>
  </sheetData>
  <sheetProtection algorithmName="SHA-512" hashValue="alFMWAm7VIBIgVQBMalFuBvQZDbDO7sFXhLMwjh7bWUK+a5qJMBYP+9pWMzCjaxTVVrLppzbXsexMi2SUtwiFA==" saltValue="af6OSAC8I8aeIw3R7oOu5A==" spinCount="100000" sheet="1" objects="1" scenarios="1"/>
  <mergeCells count="1">
    <mergeCell ref="A1:B1"/>
  </mergeCells>
  <conditionalFormatting sqref="B8:J37">
    <cfRule type="cellIs" dxfId="260" priority="5" operator="between">
      <formula>0</formula>
      <formula>0.1</formula>
    </cfRule>
    <cfRule type="cellIs" dxfId="259" priority="6" operator="lessThan">
      <formula>0</formula>
    </cfRule>
    <cfRule type="cellIs" dxfId="258" priority="7" operator="greaterThanOrEqual">
      <formula>0.1</formula>
    </cfRule>
  </conditionalFormatting>
  <conditionalFormatting sqref="A1:XFD6 A38:XFD1048576 B8:XFD37 A7 K7:XFD7">
    <cfRule type="cellIs" dxfId="257" priority="4" operator="between">
      <formula>-0.1</formula>
      <formula>0</formula>
    </cfRule>
  </conditionalFormatting>
  <conditionalFormatting sqref="A8:A37">
    <cfRule type="cellIs" dxfId="256" priority="3" operator="between">
      <formula>-0.1</formula>
      <formula>0</formula>
    </cfRule>
  </conditionalFormatting>
  <conditionalFormatting sqref="C7:J7">
    <cfRule type="cellIs" dxfId="255" priority="2" operator="between">
      <formula>-0.1</formula>
      <formula>0</formula>
    </cfRule>
  </conditionalFormatting>
  <conditionalFormatting sqref="B7">
    <cfRule type="cellIs" dxfId="25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M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tr">
        <f>'Table of Contents'!B47</f>
        <v>Table 1.25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Contents'!A47&amp;", "&amp;'Table of Contents'!A3</f>
        <v>AIF: Total Redemptions of Other Funds, 2017:Q3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f>#REF!</f>
        <v>#REF!</v>
      </c>
      <c r="L8" s="105">
        <v>0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4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</v>
      </c>
      <c r="I12" s="102">
        <v>3</v>
      </c>
      <c r="J12" s="6">
        <v>0</v>
      </c>
      <c r="K12" s="108" t="e">
        <f>#REF!</f>
        <v>#REF!</v>
      </c>
      <c r="L12" s="105">
        <v>6</v>
      </c>
      <c r="M12" s="6">
        <v>0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33.74</v>
      </c>
      <c r="C14" s="102">
        <v>0</v>
      </c>
      <c r="D14" s="102">
        <v>0</v>
      </c>
      <c r="E14" s="102">
        <v>0</v>
      </c>
      <c r="F14" s="102">
        <v>0</v>
      </c>
      <c r="G14" s="102">
        <v>4.97</v>
      </c>
      <c r="H14" s="102">
        <v>0</v>
      </c>
      <c r="I14" s="102">
        <v>14.39</v>
      </c>
      <c r="J14" s="6">
        <v>14.39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3" ht="16.5" customHeight="1" x14ac:dyDescent="0.3">
      <c r="A17" s="46" t="s">
        <v>232</v>
      </c>
      <c r="B17" s="100">
        <v>4235.1760000000004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92.956000000000003</v>
      </c>
      <c r="J17" s="100">
        <v>4142.22</v>
      </c>
      <c r="K17" s="108" t="e">
        <f>#REF!</f>
        <v>#REF!</v>
      </c>
      <c r="L17" s="93">
        <v>4235.1760000000004</v>
      </c>
      <c r="M17" s="100">
        <v>0</v>
      </c>
    </row>
    <row r="18" spans="1:13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3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f>#REF!</f>
        <v>#REF!</v>
      </c>
      <c r="L19" s="93">
        <v>0</v>
      </c>
      <c r="M19" s="100">
        <v>0</v>
      </c>
    </row>
    <row r="20" spans="1:13" ht="16.5" customHeight="1" x14ac:dyDescent="0.3">
      <c r="A20" s="46" t="s">
        <v>235</v>
      </c>
      <c r="B20" s="6">
        <v>35244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3" ht="16.5" customHeight="1" x14ac:dyDescent="0.3">
      <c r="A21" s="46" t="s">
        <v>236</v>
      </c>
      <c r="B21" s="100">
        <v>174.18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174.18</v>
      </c>
      <c r="J21" s="100">
        <v>0</v>
      </c>
      <c r="K21" s="108" t="e">
        <f>#REF!</f>
        <v>#REF!</v>
      </c>
      <c r="L21" s="93">
        <v>174.18</v>
      </c>
      <c r="M21" s="100">
        <v>0</v>
      </c>
    </row>
    <row r="22" spans="1:13" ht="16.5" customHeight="1" x14ac:dyDescent="0.3">
      <c r="A22" s="46" t="s">
        <v>237</v>
      </c>
      <c r="B22" s="6">
        <v>59.23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5.69</v>
      </c>
      <c r="J22" s="6">
        <v>53.54</v>
      </c>
      <c r="K22" s="108" t="e">
        <f>#REF!</f>
        <v>#REF!</v>
      </c>
      <c r="L22" s="105">
        <v>53.54</v>
      </c>
      <c r="M22" s="6">
        <v>0</v>
      </c>
    </row>
    <row r="23" spans="1:13" ht="16.5" customHeight="1" x14ac:dyDescent="0.3">
      <c r="A23" s="46" t="s">
        <v>238</v>
      </c>
      <c r="B23" s="100">
        <v>7386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1277</v>
      </c>
      <c r="I23" s="94">
        <v>0</v>
      </c>
      <c r="J23" s="100">
        <v>6109</v>
      </c>
      <c r="K23" s="108" t="e">
        <f>#REF!</f>
        <v>#REF!</v>
      </c>
      <c r="L23" s="93">
        <v>0</v>
      </c>
      <c r="M23" s="100">
        <v>0</v>
      </c>
    </row>
    <row r="24" spans="1:13" ht="16.5" customHeight="1" x14ac:dyDescent="0.3">
      <c r="A24" s="46" t="s">
        <v>239</v>
      </c>
      <c r="B24" s="6">
        <v>157.02279161415501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16.320584074040401</v>
      </c>
      <c r="I24" s="102">
        <v>12.215</v>
      </c>
      <c r="J24" s="6">
        <v>128.48720754011501</v>
      </c>
      <c r="K24" s="108" t="e">
        <f>#REF!</f>
        <v>#REF!</v>
      </c>
      <c r="L24" s="105">
        <v>154.915029614155</v>
      </c>
      <c r="M24" s="6">
        <v>2.1077620000000001</v>
      </c>
    </row>
    <row r="25" spans="1:13" ht="16.5" customHeight="1" x14ac:dyDescent="0.3">
      <c r="A25" s="46" t="s">
        <v>240</v>
      </c>
      <c r="B25" s="100">
        <v>2967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1616</v>
      </c>
      <c r="I25" s="94">
        <v>430</v>
      </c>
      <c r="J25" s="100">
        <v>921</v>
      </c>
      <c r="K25" s="108" t="e">
        <f>#REF!</f>
        <v>#REF!</v>
      </c>
      <c r="L25" s="93">
        <v>0</v>
      </c>
      <c r="M25" s="100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3" ht="16.5" customHeight="1" x14ac:dyDescent="0.3">
      <c r="A27" s="46" t="s">
        <v>242</v>
      </c>
      <c r="B27" s="100">
        <v>85.12</v>
      </c>
      <c r="C27" s="94">
        <v>0</v>
      </c>
      <c r="D27" s="94">
        <v>0</v>
      </c>
      <c r="E27" s="94">
        <v>0</v>
      </c>
      <c r="F27" s="94">
        <v>0</v>
      </c>
      <c r="G27" s="94">
        <v>19.2</v>
      </c>
      <c r="H27" s="94">
        <v>55.16</v>
      </c>
      <c r="I27" s="94">
        <v>0</v>
      </c>
      <c r="J27" s="100">
        <v>10.77</v>
      </c>
      <c r="K27" s="108" t="e">
        <f>#REF!</f>
        <v>#REF!</v>
      </c>
      <c r="L27" s="93">
        <v>0</v>
      </c>
      <c r="M27" s="100">
        <v>0</v>
      </c>
    </row>
    <row r="28" spans="1:13" ht="16.5" customHeight="1" x14ac:dyDescent="0.3">
      <c r="A28" s="46" t="s">
        <v>243</v>
      </c>
      <c r="B28" s="6">
        <v>106.14041524</v>
      </c>
      <c r="C28" s="102">
        <v>0</v>
      </c>
      <c r="D28" s="102">
        <v>0</v>
      </c>
      <c r="E28" s="102">
        <v>0</v>
      </c>
      <c r="F28" s="102">
        <v>36.698621150000001</v>
      </c>
      <c r="G28" s="102">
        <v>0</v>
      </c>
      <c r="H28" s="102">
        <v>0</v>
      </c>
      <c r="I28" s="102">
        <v>0</v>
      </c>
      <c r="J28" s="6">
        <v>69.441794090000002</v>
      </c>
      <c r="K28" s="108" t="e">
        <f>#REF!</f>
        <v>#REF!</v>
      </c>
      <c r="L28" s="105">
        <v>106.14041524</v>
      </c>
      <c r="M28" s="6">
        <v>0</v>
      </c>
    </row>
    <row r="29" spans="1:13" ht="16.5" customHeight="1" x14ac:dyDescent="0.3">
      <c r="A29" s="46" t="s">
        <v>244</v>
      </c>
      <c r="B29" s="100">
        <v>3.14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3.14</v>
      </c>
      <c r="K29" s="108" t="e">
        <f>#REF!</f>
        <v>#REF!</v>
      </c>
      <c r="L29" s="93">
        <v>0</v>
      </c>
      <c r="M29" s="100">
        <v>3.14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3" ht="16.5" customHeight="1" x14ac:dyDescent="0.3">
      <c r="A32" s="46" t="s">
        <v>247</v>
      </c>
      <c r="B32" s="6">
        <v>52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52</v>
      </c>
      <c r="J32" s="6">
        <v>0</v>
      </c>
      <c r="K32" s="108" t="e">
        <f>#REF!</f>
        <v>#REF!</v>
      </c>
      <c r="L32" s="105">
        <v>52</v>
      </c>
      <c r="M32" s="6">
        <v>0</v>
      </c>
    </row>
    <row r="33" spans="1:13" ht="16.5" customHeight="1" x14ac:dyDescent="0.3">
      <c r="A33" s="46" t="s">
        <v>248</v>
      </c>
      <c r="B33" s="100">
        <v>1.05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100">
        <v>1.05</v>
      </c>
      <c r="K33" s="108" t="e">
        <f>#REF!</f>
        <v>#REF!</v>
      </c>
      <c r="L33" s="93">
        <v>1.05</v>
      </c>
      <c r="M33" s="100">
        <v>0</v>
      </c>
    </row>
    <row r="34" spans="1:13" ht="16.5" customHeight="1" x14ac:dyDescent="0.3">
      <c r="A34" s="46" t="s">
        <v>249</v>
      </c>
      <c r="B34" s="6">
        <v>3664.38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46.42</v>
      </c>
      <c r="J34" s="6">
        <v>3617.96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f>#REF!</f>
        <v>#REF!</v>
      </c>
      <c r="L35" s="93">
        <v>0</v>
      </c>
      <c r="M35" s="100">
        <v>0</v>
      </c>
    </row>
    <row r="36" spans="1:13" ht="16.5" customHeight="1" x14ac:dyDescent="0.3">
      <c r="A36" s="46" t="s">
        <v>251</v>
      </c>
      <c r="B36" s="6">
        <v>1428.79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1428.79</v>
      </c>
      <c r="K36" s="108" t="e">
        <f>#REF!</f>
        <v>#REF!</v>
      </c>
      <c r="L36" s="105">
        <v>1428.79</v>
      </c>
      <c r="M36" s="6">
        <v>0</v>
      </c>
    </row>
    <row r="37" spans="1:13" ht="16.5" customHeight="1" x14ac:dyDescent="0.3">
      <c r="A37" s="47" t="s">
        <v>77</v>
      </c>
      <c r="B37" s="103">
        <v>55600.969206854097</v>
      </c>
      <c r="C37" s="97">
        <v>0</v>
      </c>
      <c r="D37" s="97">
        <v>0</v>
      </c>
      <c r="E37" s="97">
        <v>0</v>
      </c>
      <c r="F37" s="97">
        <v>36.698621150000001</v>
      </c>
      <c r="G37" s="97">
        <v>24.169999999999899</v>
      </c>
      <c r="H37" s="97">
        <v>2965.4805840740401</v>
      </c>
      <c r="I37" s="97">
        <v>830.851</v>
      </c>
      <c r="J37" s="103">
        <v>16499.789001630099</v>
      </c>
      <c r="K37" s="109" t="e">
        <f>#REF!</f>
        <v>#REF!</v>
      </c>
      <c r="L37" s="96">
        <v>6211.7914448541496</v>
      </c>
      <c r="M37" s="103">
        <v>5.2477619999999998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8/EzViXRnJGaE2aXUlsSTGI6ozFQYc4vbcvkEU/0KZShY/aPTAVHmVrQdtsfPDxprQ2dSbciohAhCsNGhJTAEw==" saltValue="A+wpFC5JocC6tT5C1uYDag==" spinCount="100000" sheet="1" objects="1" scenarios="1"/>
  <mergeCells count="1">
    <mergeCell ref="A1:B1"/>
  </mergeCells>
  <conditionalFormatting sqref="B8:M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conditionalFormatting sqref="A1:XFD6 A38:XFD1048576 B8:XFD37 A7 K7 N7:XFD7">
    <cfRule type="cellIs" dxfId="250" priority="5" operator="between">
      <formula>-0.1</formula>
      <formula>0</formula>
    </cfRule>
  </conditionalFormatting>
  <conditionalFormatting sqref="A8:A37">
    <cfRule type="cellIs" dxfId="249" priority="4" operator="between">
      <formula>-0.1</formula>
      <formula>0</formula>
    </cfRule>
  </conditionalFormatting>
  <conditionalFormatting sqref="C7:J7">
    <cfRule type="cellIs" dxfId="248" priority="3" operator="between">
      <formula>-0.1</formula>
      <formula>0</formula>
    </cfRule>
  </conditionalFormatting>
  <conditionalFormatting sqref="L7:M7">
    <cfRule type="cellIs" dxfId="247" priority="2" operator="between">
      <formula>-0.1</formula>
      <formula>0</formula>
    </cfRule>
  </conditionalFormatting>
  <conditionalFormatting sqref="B7">
    <cfRule type="cellIs" dxfId="24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Contents'!B48</f>
        <v>Table 1.26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Contents'!A48&amp;", "&amp;'Table of Contents'!A3</f>
        <v>AIF: Total Redemptions of ETFs and Funds of Funds, 2017:Q3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755.32</v>
      </c>
      <c r="H14" s="102">
        <v>14.57</v>
      </c>
      <c r="I14" s="102">
        <v>2.36</v>
      </c>
      <c r="J14" s="102">
        <v>14.07</v>
      </c>
      <c r="K14" s="6">
        <v>724.32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2851.7269999999999</v>
      </c>
      <c r="H17" s="94">
        <v>149.63800000000001</v>
      </c>
      <c r="I17" s="94">
        <v>1.2729999999999999</v>
      </c>
      <c r="J17" s="94">
        <v>2389.779</v>
      </c>
      <c r="K17" s="100">
        <v>311.03699999999998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218.41</v>
      </c>
      <c r="H21" s="94">
        <v>0</v>
      </c>
      <c r="I21" s="94">
        <v>0</v>
      </c>
      <c r="J21" s="94">
        <v>90.35</v>
      </c>
      <c r="K21" s="100">
        <v>128.06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12.13</v>
      </c>
      <c r="H22" s="102">
        <v>0</v>
      </c>
      <c r="I22" s="102">
        <v>0</v>
      </c>
      <c r="J22" s="102">
        <v>0</v>
      </c>
      <c r="K22" s="6">
        <v>12.13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3971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18.321999999999999</v>
      </c>
      <c r="H24" s="102">
        <v>4.8550000000000004</v>
      </c>
      <c r="I24" s="102">
        <v>1.6279999999999999</v>
      </c>
      <c r="J24" s="102">
        <v>0</v>
      </c>
      <c r="K24" s="6">
        <v>11.839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3509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187</v>
      </c>
      <c r="H27" s="94">
        <v>108.13</v>
      </c>
      <c r="I27" s="94">
        <v>39.5</v>
      </c>
      <c r="J27" s="94">
        <v>16.760000000000002</v>
      </c>
      <c r="K27" s="100">
        <v>22.61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15.754571840000001</v>
      </c>
      <c r="H28" s="102">
        <v>0</v>
      </c>
      <c r="I28" s="102">
        <v>1.2838803299999999</v>
      </c>
      <c r="J28" s="102">
        <v>0.18253178</v>
      </c>
      <c r="K28" s="6">
        <v>14.28815973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0.94</v>
      </c>
      <c r="C33" s="94">
        <v>0.94</v>
      </c>
      <c r="D33" s="94">
        <v>0</v>
      </c>
      <c r="E33" s="100">
        <v>0</v>
      </c>
      <c r="F33" s="108"/>
      <c r="G33" s="100">
        <v>272.27</v>
      </c>
      <c r="H33" s="94">
        <v>94.49</v>
      </c>
      <c r="I33" s="94">
        <v>40.18</v>
      </c>
      <c r="J33" s="94">
        <v>133.19999999999999</v>
      </c>
      <c r="K33" s="100">
        <v>4.3899999999999997</v>
      </c>
    </row>
    <row r="34" spans="1:11" ht="16.5" customHeight="1" x14ac:dyDescent="0.3">
      <c r="A34" s="46" t="s">
        <v>249</v>
      </c>
      <c r="B34" s="6">
        <v>114.65</v>
      </c>
      <c r="C34" s="102">
        <v>0</v>
      </c>
      <c r="D34" s="102">
        <v>0</v>
      </c>
      <c r="E34" s="6">
        <v>114.65</v>
      </c>
      <c r="F34" s="108"/>
      <c r="G34" s="6">
        <v>239.67</v>
      </c>
      <c r="H34" s="102">
        <v>0</v>
      </c>
      <c r="I34" s="102">
        <v>0</v>
      </c>
      <c r="J34" s="102">
        <v>0</v>
      </c>
      <c r="K34" s="6">
        <v>239.67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4225.8</v>
      </c>
      <c r="H36" s="102">
        <v>452.91</v>
      </c>
      <c r="I36" s="102">
        <v>35.94</v>
      </c>
      <c r="J36" s="102">
        <v>2942.04</v>
      </c>
      <c r="K36" s="6">
        <v>794.91</v>
      </c>
    </row>
    <row r="37" spans="1:11" ht="16.5" customHeight="1" x14ac:dyDescent="0.3">
      <c r="A37" s="47" t="s">
        <v>77</v>
      </c>
      <c r="B37" s="103">
        <v>115.59</v>
      </c>
      <c r="C37" s="97">
        <v>0.94</v>
      </c>
      <c r="D37" s="97">
        <v>0</v>
      </c>
      <c r="E37" s="103">
        <v>114.65</v>
      </c>
      <c r="F37" s="109"/>
      <c r="G37" s="103">
        <v>16276.403571839999</v>
      </c>
      <c r="H37" s="97">
        <v>824.59299999999996</v>
      </c>
      <c r="I37" s="97">
        <v>122.16488033</v>
      </c>
      <c r="J37" s="97">
        <v>5586.3815317799999</v>
      </c>
      <c r="K37" s="103">
        <v>2263.2541597299901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N6ZdeR4PWD2mzMAIWDR6dyykqo5OyT4w1uEokZlpjJuLoQwYtVr4BUhE+GAX0B1cKcSfU+y9WJAAHSPx+9VkJA==" saltValue="eHr0ZbmnWzlhOlZhys64zw==" spinCount="100000" sheet="1" objects="1" scenarios="1"/>
  <mergeCells count="1">
    <mergeCell ref="A1:B1"/>
  </mergeCells>
  <conditionalFormatting sqref="B8:K37">
    <cfRule type="cellIs" dxfId="245" priority="7" operator="between">
      <formula>0</formula>
      <formula>0.1</formula>
    </cfRule>
    <cfRule type="cellIs" dxfId="244" priority="8" operator="lessThan">
      <formula>0</formula>
    </cfRule>
    <cfRule type="cellIs" dxfId="243" priority="9" operator="greaterThanOrEqual">
      <formula>0.1</formula>
    </cfRule>
  </conditionalFormatting>
  <conditionalFormatting sqref="A1:XFD6 A38:XFD1048576 B8:XFD37 A7 F7 L7:XFD7">
    <cfRule type="cellIs" dxfId="242" priority="6" operator="between">
      <formula>-0.1</formula>
      <formula>0</formula>
    </cfRule>
  </conditionalFormatting>
  <conditionalFormatting sqref="A8:A37">
    <cfRule type="cellIs" dxfId="241" priority="5" operator="between">
      <formula>-0.1</formula>
      <formula>0</formula>
    </cfRule>
  </conditionalFormatting>
  <conditionalFormatting sqref="C7:E7">
    <cfRule type="cellIs" dxfId="240" priority="4" operator="between">
      <formula>-0.1</formula>
      <formula>0</formula>
    </cfRule>
  </conditionalFormatting>
  <conditionalFormatting sqref="H7:K7">
    <cfRule type="cellIs" dxfId="239" priority="3" operator="between">
      <formula>-0.1</formula>
      <formula>0</formula>
    </cfRule>
  </conditionalFormatting>
  <conditionalFormatting sqref="B7">
    <cfRule type="cellIs" dxfId="238" priority="2" operator="between">
      <formula>-0.1</formula>
      <formula>0</formula>
    </cfRule>
  </conditionalFormatting>
  <conditionalFormatting sqref="G7">
    <cfRule type="cellIs" dxfId="23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K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Contents'!B49</f>
        <v>Table 1.27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Contents'!A49&amp;", "&amp;'Table of Contents'!A3</f>
        <v>AIF: Total Redemptions of Institutional Funds, 2017:Q3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3198.22</v>
      </c>
      <c r="C14" s="102">
        <v>1344.28</v>
      </c>
      <c r="D14" s="102">
        <v>1474.68</v>
      </c>
      <c r="E14" s="102">
        <v>359.76</v>
      </c>
      <c r="F14" s="102">
        <v>0.13</v>
      </c>
      <c r="G14" s="102">
        <v>0</v>
      </c>
      <c r="H14" s="102">
        <v>4.97</v>
      </c>
      <c r="I14" s="102">
        <v>0</v>
      </c>
      <c r="J14" s="102">
        <v>0</v>
      </c>
      <c r="K14" s="6">
        <v>14.39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47908.156999999999</v>
      </c>
      <c r="C17" s="94">
        <v>1161.211</v>
      </c>
      <c r="D17" s="94">
        <v>7409.0119999999997</v>
      </c>
      <c r="E17" s="94">
        <v>34166.514999999999</v>
      </c>
      <c r="F17" s="94">
        <v>7.9000000000000001E-2</v>
      </c>
      <c r="G17" s="94">
        <v>1011.819</v>
      </c>
      <c r="H17" s="94">
        <v>0</v>
      </c>
      <c r="I17" s="94">
        <v>0</v>
      </c>
      <c r="J17" s="94">
        <v>64.147999999999996</v>
      </c>
      <c r="K17" s="100">
        <v>4095.373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135.99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135.99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238</v>
      </c>
      <c r="B23" s="100">
        <v>23090</v>
      </c>
      <c r="C23" s="94">
        <v>1939</v>
      </c>
      <c r="D23" s="94">
        <v>7725</v>
      </c>
      <c r="E23" s="94">
        <v>6928</v>
      </c>
      <c r="F23" s="94">
        <v>860</v>
      </c>
      <c r="G23" s="94">
        <v>1084</v>
      </c>
      <c r="H23" s="94">
        <v>0</v>
      </c>
      <c r="I23" s="94">
        <v>858</v>
      </c>
      <c r="J23" s="94">
        <v>0</v>
      </c>
      <c r="K23" s="100">
        <v>3696</v>
      </c>
    </row>
    <row r="24" spans="1:11" ht="16.5" customHeight="1" x14ac:dyDescent="0.3">
      <c r="A24" s="46" t="s">
        <v>239</v>
      </c>
      <c r="B24" s="6">
        <v>262.63526961415499</v>
      </c>
      <c r="C24" s="102">
        <v>28.695606000000002</v>
      </c>
      <c r="D24" s="102">
        <v>29.488</v>
      </c>
      <c r="E24" s="102">
        <v>35.862000000000002</v>
      </c>
      <c r="F24" s="102">
        <v>0</v>
      </c>
      <c r="G24" s="102">
        <v>11.588872</v>
      </c>
      <c r="H24" s="102">
        <v>0</v>
      </c>
      <c r="I24" s="102">
        <v>16.320584074040401</v>
      </c>
      <c r="J24" s="102">
        <v>12.215</v>
      </c>
      <c r="K24" s="6">
        <v>128.46520754011499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1.623</v>
      </c>
      <c r="C30" s="102">
        <v>0</v>
      </c>
      <c r="D30" s="102">
        <v>1.623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2922.24</v>
      </c>
      <c r="C34" s="102">
        <v>0</v>
      </c>
      <c r="D34" s="102">
        <v>0</v>
      </c>
      <c r="E34" s="102">
        <v>0</v>
      </c>
      <c r="F34" s="102">
        <v>0</v>
      </c>
      <c r="G34" s="102">
        <v>94.73</v>
      </c>
      <c r="H34" s="102">
        <v>0</v>
      </c>
      <c r="I34" s="102">
        <v>0</v>
      </c>
      <c r="J34" s="102">
        <v>0.47</v>
      </c>
      <c r="K34" s="6">
        <v>2827.03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77518.865269614107</v>
      </c>
      <c r="C37" s="97">
        <v>4473.1866060000002</v>
      </c>
      <c r="D37" s="97">
        <v>16639.803</v>
      </c>
      <c r="E37" s="97">
        <v>41490.137000000002</v>
      </c>
      <c r="F37" s="97">
        <v>860.20899999999995</v>
      </c>
      <c r="G37" s="97">
        <v>2202.1378719999998</v>
      </c>
      <c r="H37" s="97">
        <v>4.97</v>
      </c>
      <c r="I37" s="97">
        <v>874.32058407403997</v>
      </c>
      <c r="J37" s="97">
        <v>212.82300000000001</v>
      </c>
      <c r="K37" s="103">
        <v>10761.258207540101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3ybljT0qYeioMmGmxZ3BmJlJQTTbZqCz7x1K7b7gR9z/RDmWZVoRtaacxoc4ozkopMUzjxxsJOdkOobTSAC+w==" saltValue="0wCQhbmliC9gGsD3N0D1Ag==" spinCount="100000" sheet="1" objects="1" scenarios="1"/>
  <mergeCells count="1">
    <mergeCell ref="A1:B1"/>
  </mergeCells>
  <conditionalFormatting sqref="B8:K37">
    <cfRule type="cellIs" dxfId="236" priority="5" operator="between">
      <formula>0</formula>
      <formula>0.1</formula>
    </cfRule>
    <cfRule type="cellIs" dxfId="235" priority="6" operator="lessThan">
      <formula>0</formula>
    </cfRule>
    <cfRule type="cellIs" dxfId="234" priority="7" operator="greaterThanOrEqual">
      <formula>0.1</formula>
    </cfRule>
  </conditionalFormatting>
  <conditionalFormatting sqref="A1:XFD6 A38:XFD1048576 B8:XFD37 A7 L7:XFD7">
    <cfRule type="cellIs" dxfId="233" priority="4" operator="between">
      <formula>-0.1</formula>
      <formula>0</formula>
    </cfRule>
  </conditionalFormatting>
  <conditionalFormatting sqref="A8:A37">
    <cfRule type="cellIs" dxfId="232" priority="3" operator="between">
      <formula>-0.1</formula>
      <formula>0</formula>
    </cfRule>
  </conditionalFormatting>
  <conditionalFormatting sqref="C7:K7">
    <cfRule type="cellIs" dxfId="231" priority="2" operator="between">
      <formula>-0.1</formula>
      <formula>0</formula>
    </cfRule>
  </conditionalFormatting>
  <conditionalFormatting sqref="B7">
    <cfRule type="cellIs" dxfId="23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tr">
        <f>'Table of Contents'!B7</f>
        <v>Table 1.1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tr">
        <f>'Table of Contents'!A7&amp;", "&amp;'Table of Contents'!A3</f>
        <v>Total Net Assets, Net Sales and Number of UCITS and AIF, 2017:Q3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223</v>
      </c>
      <c r="B8" s="108">
        <v>179513.34899999999</v>
      </c>
      <c r="C8" s="111">
        <v>80772.641000000003</v>
      </c>
      <c r="D8" s="108">
        <v>98741.585000000006</v>
      </c>
      <c r="E8" s="108"/>
      <c r="F8" s="108">
        <v>1255.8340000000001</v>
      </c>
      <c r="G8" s="111">
        <v>-543.33799999999997</v>
      </c>
      <c r="H8" s="108">
        <v>1799.172</v>
      </c>
      <c r="I8" s="155"/>
      <c r="J8" s="156">
        <v>2028</v>
      </c>
      <c r="K8" s="157">
        <v>987</v>
      </c>
      <c r="L8" s="157">
        <v>1041</v>
      </c>
      <c r="M8" s="147"/>
    </row>
    <row r="9" spans="1:13" ht="16.5" customHeight="1" x14ac:dyDescent="0.3">
      <c r="A9" s="46" t="s">
        <v>224</v>
      </c>
      <c r="B9" s="100">
        <v>137440.87453708801</v>
      </c>
      <c r="C9" s="94">
        <v>89738.432502084004</v>
      </c>
      <c r="D9" s="100">
        <v>47702.4420350043</v>
      </c>
      <c r="E9" s="108"/>
      <c r="F9" s="100">
        <v>0</v>
      </c>
      <c r="G9" s="94">
        <v>0</v>
      </c>
      <c r="H9" s="100">
        <v>0</v>
      </c>
      <c r="I9" s="101"/>
      <c r="J9" s="122">
        <v>1153</v>
      </c>
      <c r="K9" s="123">
        <v>640</v>
      </c>
      <c r="L9" s="123">
        <v>513</v>
      </c>
      <c r="M9" s="147"/>
    </row>
    <row r="10" spans="1:13" ht="16.5" customHeight="1" x14ac:dyDescent="0.3">
      <c r="A10" s="46" t="s">
        <v>225</v>
      </c>
      <c r="B10" s="108">
        <v>631.44000000000005</v>
      </c>
      <c r="C10" s="111">
        <v>622.63</v>
      </c>
      <c r="D10" s="108">
        <v>8.81</v>
      </c>
      <c r="E10" s="108"/>
      <c r="F10" s="108">
        <v>44.23</v>
      </c>
      <c r="G10" s="111">
        <v>44.23</v>
      </c>
      <c r="H10" s="108">
        <v>0</v>
      </c>
      <c r="I10" s="155"/>
      <c r="J10" s="156">
        <v>115</v>
      </c>
      <c r="K10" s="157">
        <v>113</v>
      </c>
      <c r="L10" s="157">
        <v>2</v>
      </c>
      <c r="M10" s="147"/>
    </row>
    <row r="11" spans="1:13" ht="16.5" customHeight="1" x14ac:dyDescent="0.3">
      <c r="A11" s="46" t="s">
        <v>226</v>
      </c>
      <c r="B11" s="100">
        <v>2947.43</v>
      </c>
      <c r="C11" s="94">
        <v>2470.91</v>
      </c>
      <c r="D11" s="100">
        <v>476.52</v>
      </c>
      <c r="E11" s="108"/>
      <c r="F11" s="100">
        <v>-560.86</v>
      </c>
      <c r="G11" s="94">
        <v>-560.86</v>
      </c>
      <c r="H11" s="100">
        <v>0</v>
      </c>
      <c r="I11" s="101"/>
      <c r="J11" s="122">
        <v>133</v>
      </c>
      <c r="K11" s="123">
        <v>94</v>
      </c>
      <c r="L11" s="123">
        <v>39</v>
      </c>
      <c r="M11" s="147"/>
    </row>
    <row r="12" spans="1:13" ht="16.5" customHeight="1" x14ac:dyDescent="0.3">
      <c r="A12" s="46" t="s">
        <v>227</v>
      </c>
      <c r="B12" s="108">
        <v>2354</v>
      </c>
      <c r="C12" s="111">
        <v>144</v>
      </c>
      <c r="D12" s="108">
        <v>2210</v>
      </c>
      <c r="E12" s="108"/>
      <c r="F12" s="108">
        <v>42</v>
      </c>
      <c r="G12" s="111">
        <v>21</v>
      </c>
      <c r="H12" s="108">
        <v>21</v>
      </c>
      <c r="I12" s="155"/>
      <c r="J12" s="156">
        <v>222</v>
      </c>
      <c r="K12" s="157">
        <v>24</v>
      </c>
      <c r="L12" s="157">
        <v>198</v>
      </c>
      <c r="M12" s="147"/>
    </row>
    <row r="13" spans="1:13" ht="16.5" customHeight="1" x14ac:dyDescent="0.3">
      <c r="A13" s="46" t="s">
        <v>228</v>
      </c>
      <c r="B13" s="100">
        <v>10921.85</v>
      </c>
      <c r="C13" s="94">
        <v>10070.299999999999</v>
      </c>
      <c r="D13" s="100">
        <v>851.55</v>
      </c>
      <c r="E13" s="108"/>
      <c r="F13" s="100">
        <v>280.63</v>
      </c>
      <c r="G13" s="94">
        <v>232.61</v>
      </c>
      <c r="H13" s="100">
        <v>48.02</v>
      </c>
      <c r="I13" s="101"/>
      <c r="J13" s="122">
        <v>154</v>
      </c>
      <c r="K13" s="123">
        <v>150</v>
      </c>
      <c r="L13" s="123">
        <v>4</v>
      </c>
      <c r="M13" s="147"/>
    </row>
    <row r="14" spans="1:13" ht="16.5" customHeight="1" x14ac:dyDescent="0.3">
      <c r="A14" s="46" t="s">
        <v>229</v>
      </c>
      <c r="B14" s="108">
        <v>293321.28999999998</v>
      </c>
      <c r="C14" s="111">
        <v>125856.39</v>
      </c>
      <c r="D14" s="108">
        <v>167464.9</v>
      </c>
      <c r="E14" s="108"/>
      <c r="F14" s="108">
        <v>4384.53</v>
      </c>
      <c r="G14" s="111">
        <v>2047.27</v>
      </c>
      <c r="H14" s="108">
        <v>2337.2600000000002</v>
      </c>
      <c r="I14" s="155"/>
      <c r="J14" s="156">
        <v>1006</v>
      </c>
      <c r="K14" s="157">
        <v>624</v>
      </c>
      <c r="L14" s="157">
        <v>382</v>
      </c>
      <c r="M14" s="147"/>
    </row>
    <row r="15" spans="1:13" ht="16.5" customHeight="1" x14ac:dyDescent="0.3">
      <c r="A15" s="46" t="s">
        <v>230</v>
      </c>
      <c r="B15" s="100">
        <v>113642.03109999999</v>
      </c>
      <c r="C15" s="94">
        <v>98377.479200000002</v>
      </c>
      <c r="D15" s="100">
        <v>15264.551880000001</v>
      </c>
      <c r="E15" s="108"/>
      <c r="F15" s="100">
        <v>856.35940860000005</v>
      </c>
      <c r="G15" s="94">
        <v>700.81265829999995</v>
      </c>
      <c r="H15" s="100">
        <v>155.54675030000001</v>
      </c>
      <c r="I15" s="101"/>
      <c r="J15" s="122">
        <v>445</v>
      </c>
      <c r="K15" s="123">
        <v>341</v>
      </c>
      <c r="L15" s="123">
        <v>104</v>
      </c>
      <c r="M15" s="147"/>
    </row>
    <row r="16" spans="1:13" ht="16.5" customHeight="1" x14ac:dyDescent="0.3">
      <c r="A16" s="46" t="s">
        <v>231</v>
      </c>
      <c r="B16" s="108">
        <v>1931969</v>
      </c>
      <c r="C16" s="111">
        <v>885287</v>
      </c>
      <c r="D16" s="108">
        <v>1046682</v>
      </c>
      <c r="E16" s="108"/>
      <c r="F16" s="108">
        <v>25100</v>
      </c>
      <c r="G16" s="111">
        <v>25400</v>
      </c>
      <c r="H16" s="108">
        <v>-300</v>
      </c>
      <c r="I16" s="155"/>
      <c r="J16" s="156">
        <v>10889</v>
      </c>
      <c r="K16" s="157">
        <v>3164</v>
      </c>
      <c r="L16" s="157">
        <v>7725</v>
      </c>
      <c r="M16" s="147"/>
    </row>
    <row r="17" spans="1:13" ht="16.5" customHeight="1" x14ac:dyDescent="0.3">
      <c r="A17" s="46" t="s">
        <v>232</v>
      </c>
      <c r="B17" s="100">
        <v>2015928.7450000001</v>
      </c>
      <c r="C17" s="94">
        <v>365639.96</v>
      </c>
      <c r="D17" s="100">
        <v>1650288.7849999999</v>
      </c>
      <c r="E17" s="108"/>
      <c r="F17" s="100">
        <v>26033.687000000002</v>
      </c>
      <c r="G17" s="94">
        <v>9346.0470000000005</v>
      </c>
      <c r="H17" s="100">
        <v>16687.64</v>
      </c>
      <c r="I17" s="101"/>
      <c r="J17" s="122">
        <v>6232</v>
      </c>
      <c r="K17" s="123">
        <v>1886</v>
      </c>
      <c r="L17" s="123">
        <v>4346</v>
      </c>
      <c r="M17" s="147"/>
    </row>
    <row r="18" spans="1:13" ht="16.5" customHeight="1" x14ac:dyDescent="0.3">
      <c r="A18" s="46" t="s">
        <v>233</v>
      </c>
      <c r="B18" s="108">
        <v>7625.55</v>
      </c>
      <c r="C18" s="111">
        <v>4719.57</v>
      </c>
      <c r="D18" s="108">
        <v>2905.98</v>
      </c>
      <c r="E18" s="108"/>
      <c r="F18" s="108">
        <v>22.02</v>
      </c>
      <c r="G18" s="111">
        <v>22.02</v>
      </c>
      <c r="H18" s="108">
        <v>0</v>
      </c>
      <c r="I18" s="155"/>
      <c r="J18" s="156">
        <v>165</v>
      </c>
      <c r="K18" s="157">
        <v>158</v>
      </c>
      <c r="L18" s="157">
        <v>7</v>
      </c>
      <c r="M18" s="147"/>
    </row>
    <row r="19" spans="1:13" ht="16.5" customHeight="1" x14ac:dyDescent="0.3">
      <c r="A19" s="46" t="s">
        <v>234</v>
      </c>
      <c r="B19" s="100">
        <v>19480.02</v>
      </c>
      <c r="C19" s="94">
        <v>1533.86</v>
      </c>
      <c r="D19" s="100">
        <v>17946.169999999998</v>
      </c>
      <c r="E19" s="108"/>
      <c r="F19" s="100">
        <v>-2.5</v>
      </c>
      <c r="G19" s="94">
        <v>36.229999999999997</v>
      </c>
      <c r="H19" s="100">
        <v>-38.729999999999997</v>
      </c>
      <c r="I19" s="101"/>
      <c r="J19" s="122">
        <v>582</v>
      </c>
      <c r="K19" s="123">
        <v>28</v>
      </c>
      <c r="L19" s="123">
        <v>554</v>
      </c>
      <c r="M19" s="147"/>
    </row>
    <row r="20" spans="1:13" ht="16.5" customHeight="1" x14ac:dyDescent="0.3">
      <c r="A20" s="46" t="s">
        <v>235</v>
      </c>
      <c r="B20" s="108">
        <v>2297884</v>
      </c>
      <c r="C20" s="111">
        <v>1746418</v>
      </c>
      <c r="D20" s="108">
        <v>551466</v>
      </c>
      <c r="E20" s="108"/>
      <c r="F20" s="108">
        <v>66796</v>
      </c>
      <c r="G20" s="111">
        <v>51304</v>
      </c>
      <c r="H20" s="108">
        <v>15492</v>
      </c>
      <c r="I20" s="155"/>
      <c r="J20" s="156">
        <v>6704</v>
      </c>
      <c r="K20" s="157">
        <v>4193</v>
      </c>
      <c r="L20" s="157">
        <v>2511</v>
      </c>
      <c r="M20" s="147"/>
    </row>
    <row r="21" spans="1:13" ht="16.5" customHeight="1" x14ac:dyDescent="0.3">
      <c r="A21" s="46" t="s">
        <v>236</v>
      </c>
      <c r="B21" s="100">
        <v>315664.99</v>
      </c>
      <c r="C21" s="94">
        <v>250459.16</v>
      </c>
      <c r="D21" s="100">
        <v>65205.83</v>
      </c>
      <c r="E21" s="108"/>
      <c r="F21" s="100">
        <v>3880.76</v>
      </c>
      <c r="G21" s="94">
        <v>4108.57</v>
      </c>
      <c r="H21" s="100">
        <v>-227.81</v>
      </c>
      <c r="I21" s="101"/>
      <c r="J21" s="122">
        <v>1583</v>
      </c>
      <c r="K21" s="123">
        <v>1037</v>
      </c>
      <c r="L21" s="123">
        <v>546</v>
      </c>
      <c r="M21" s="147"/>
    </row>
    <row r="22" spans="1:13" ht="16.5" customHeight="1" x14ac:dyDescent="0.3">
      <c r="A22" s="46" t="s">
        <v>237</v>
      </c>
      <c r="B22" s="108">
        <v>45243</v>
      </c>
      <c r="C22" s="111">
        <v>27908.77</v>
      </c>
      <c r="D22" s="108">
        <v>17334.22</v>
      </c>
      <c r="E22" s="108"/>
      <c r="F22" s="108">
        <v>777.26</v>
      </c>
      <c r="G22" s="111">
        <v>512.33000000000004</v>
      </c>
      <c r="H22" s="108">
        <v>264.93</v>
      </c>
      <c r="I22" s="155"/>
      <c r="J22" s="156">
        <v>1389</v>
      </c>
      <c r="K22" s="157">
        <v>864</v>
      </c>
      <c r="L22" s="157">
        <v>525</v>
      </c>
      <c r="M22" s="147"/>
    </row>
    <row r="23" spans="1:13" ht="16.5" customHeight="1" x14ac:dyDescent="0.3">
      <c r="A23" s="46" t="s">
        <v>238</v>
      </c>
      <c r="B23" s="100">
        <v>4037140</v>
      </c>
      <c r="C23" s="94">
        <v>3380943</v>
      </c>
      <c r="D23" s="100">
        <v>656197</v>
      </c>
      <c r="E23" s="108"/>
      <c r="F23" s="100">
        <v>76335</v>
      </c>
      <c r="G23" s="94">
        <v>75257</v>
      </c>
      <c r="H23" s="100">
        <v>1078</v>
      </c>
      <c r="I23" s="101"/>
      <c r="J23" s="122">
        <v>14712</v>
      </c>
      <c r="K23" s="123">
        <v>10026</v>
      </c>
      <c r="L23" s="123">
        <v>4686</v>
      </c>
      <c r="M23" s="147"/>
    </row>
    <row r="24" spans="1:13" ht="16.5" customHeight="1" x14ac:dyDescent="0.3">
      <c r="A24" s="46" t="s">
        <v>239</v>
      </c>
      <c r="B24" s="108">
        <v>10056.9467277969</v>
      </c>
      <c r="C24" s="111">
        <v>2658.89332122327</v>
      </c>
      <c r="D24" s="108">
        <v>7398.0534065736301</v>
      </c>
      <c r="E24" s="108"/>
      <c r="F24" s="108">
        <v>252.31968988420601</v>
      </c>
      <c r="G24" s="111">
        <v>47.688321619779401</v>
      </c>
      <c r="H24" s="108">
        <v>204.63136826442701</v>
      </c>
      <c r="I24" s="155"/>
      <c r="J24" s="156">
        <v>678</v>
      </c>
      <c r="K24" s="157">
        <v>111</v>
      </c>
      <c r="L24" s="157">
        <v>567</v>
      </c>
      <c r="M24" s="148"/>
    </row>
    <row r="25" spans="1:13" ht="16.5" customHeight="1" x14ac:dyDescent="0.3">
      <c r="A25" s="46" t="s">
        <v>240</v>
      </c>
      <c r="B25" s="100">
        <v>839192</v>
      </c>
      <c r="C25" s="94">
        <v>37241</v>
      </c>
      <c r="D25" s="100">
        <v>801951</v>
      </c>
      <c r="E25" s="108"/>
      <c r="F25" s="100">
        <v>17847</v>
      </c>
      <c r="G25" s="94">
        <v>1394</v>
      </c>
      <c r="H25" s="100">
        <v>16453</v>
      </c>
      <c r="I25" s="101"/>
      <c r="J25" s="122">
        <v>1812</v>
      </c>
      <c r="K25" s="123">
        <v>101</v>
      </c>
      <c r="L25" s="123">
        <v>1711</v>
      </c>
      <c r="M25" s="147"/>
    </row>
    <row r="26" spans="1:13" ht="16.5" customHeight="1" x14ac:dyDescent="0.3">
      <c r="A26" s="46" t="s">
        <v>241</v>
      </c>
      <c r="B26" s="108">
        <v>118526.75</v>
      </c>
      <c r="C26" s="111">
        <v>118526.75</v>
      </c>
      <c r="D26" s="108">
        <v>0</v>
      </c>
      <c r="E26" s="108"/>
      <c r="F26" s="108">
        <v>1966.97</v>
      </c>
      <c r="G26" s="111">
        <v>1966.97</v>
      </c>
      <c r="H26" s="108">
        <v>0</v>
      </c>
      <c r="I26" s="155"/>
      <c r="J26" s="156">
        <v>738</v>
      </c>
      <c r="K26" s="157">
        <v>738</v>
      </c>
      <c r="L26" s="157">
        <v>0</v>
      </c>
      <c r="M26" s="147"/>
    </row>
    <row r="27" spans="1:13" ht="16.5" customHeight="1" x14ac:dyDescent="0.3">
      <c r="A27" s="46" t="s">
        <v>242</v>
      </c>
      <c r="B27" s="100">
        <v>63595.03</v>
      </c>
      <c r="C27" s="94">
        <v>24386.43</v>
      </c>
      <c r="D27" s="100">
        <v>39208.589999999997</v>
      </c>
      <c r="E27" s="108"/>
      <c r="F27" s="100">
        <v>1082.46</v>
      </c>
      <c r="G27" s="94">
        <v>666.44</v>
      </c>
      <c r="H27" s="100">
        <v>416.03</v>
      </c>
      <c r="I27" s="101"/>
      <c r="J27" s="122">
        <v>872</v>
      </c>
      <c r="K27" s="123">
        <v>323</v>
      </c>
      <c r="L27" s="123">
        <v>549</v>
      </c>
      <c r="M27" s="147"/>
    </row>
    <row r="28" spans="1:13" ht="16.5" customHeight="1" x14ac:dyDescent="0.3">
      <c r="A28" s="46" t="s">
        <v>243</v>
      </c>
      <c r="B28" s="108">
        <v>22774.692900495898</v>
      </c>
      <c r="C28" s="111">
        <v>8453.6419827451791</v>
      </c>
      <c r="D28" s="108">
        <v>14321.050917750699</v>
      </c>
      <c r="E28" s="108"/>
      <c r="F28" s="108">
        <v>-35.954493370000002</v>
      </c>
      <c r="G28" s="111">
        <v>113.95475321000001</v>
      </c>
      <c r="H28" s="108">
        <v>-149.90924658</v>
      </c>
      <c r="I28" s="155"/>
      <c r="J28" s="156">
        <v>391</v>
      </c>
      <c r="K28" s="157">
        <v>118</v>
      </c>
      <c r="L28" s="157">
        <v>273</v>
      </c>
      <c r="M28" s="147"/>
    </row>
    <row r="29" spans="1:13" ht="16.5" customHeight="1" x14ac:dyDescent="0.3">
      <c r="A29" s="46" t="s">
        <v>244</v>
      </c>
      <c r="B29" s="100">
        <v>9179.11</v>
      </c>
      <c r="C29" s="94">
        <v>5021.63</v>
      </c>
      <c r="D29" s="100">
        <v>4157.4799999999996</v>
      </c>
      <c r="E29" s="108"/>
      <c r="F29" s="100">
        <v>76.319999999999993</v>
      </c>
      <c r="G29" s="94">
        <v>72.89</v>
      </c>
      <c r="H29" s="100">
        <v>3.43</v>
      </c>
      <c r="I29" s="101"/>
      <c r="J29" s="122">
        <v>100</v>
      </c>
      <c r="K29" s="123">
        <v>77</v>
      </c>
      <c r="L29" s="123">
        <v>23</v>
      </c>
      <c r="M29" s="147"/>
    </row>
    <row r="30" spans="1:13" ht="16.5" customHeight="1" x14ac:dyDescent="0.3">
      <c r="A30" s="46" t="s">
        <v>245</v>
      </c>
      <c r="B30" s="108">
        <v>6347.2259999999997</v>
      </c>
      <c r="C30" s="111">
        <v>4734.2340000000004</v>
      </c>
      <c r="D30" s="108">
        <v>1612.992</v>
      </c>
      <c r="E30" s="108"/>
      <c r="F30" s="108">
        <v>117.209</v>
      </c>
      <c r="G30" s="111">
        <v>96.126999999999995</v>
      </c>
      <c r="H30" s="108">
        <v>21.082000000000001</v>
      </c>
      <c r="I30" s="155"/>
      <c r="J30" s="156">
        <v>87</v>
      </c>
      <c r="K30" s="157">
        <v>68</v>
      </c>
      <c r="L30" s="157">
        <v>19</v>
      </c>
      <c r="M30" s="147"/>
    </row>
    <row r="31" spans="1:13" ht="16.5" customHeight="1" x14ac:dyDescent="0.3">
      <c r="A31" s="46" t="s">
        <v>246</v>
      </c>
      <c r="B31" s="100">
        <v>2614.7419</v>
      </c>
      <c r="C31" s="94">
        <v>2614.7419</v>
      </c>
      <c r="D31" s="100">
        <v>0</v>
      </c>
      <c r="E31" s="108"/>
      <c r="F31" s="100">
        <v>25.953900000000001</v>
      </c>
      <c r="G31" s="94">
        <v>25.953900000000001</v>
      </c>
      <c r="H31" s="100">
        <v>0</v>
      </c>
      <c r="I31" s="101"/>
      <c r="J31" s="122">
        <v>122</v>
      </c>
      <c r="K31" s="123">
        <v>108</v>
      </c>
      <c r="L31" s="123">
        <v>14</v>
      </c>
      <c r="M31" s="147"/>
    </row>
    <row r="32" spans="1:13" ht="16.5" customHeight="1" x14ac:dyDescent="0.3">
      <c r="A32" s="46" t="s">
        <v>247</v>
      </c>
      <c r="B32" s="108">
        <v>288629</v>
      </c>
      <c r="C32" s="111">
        <v>216422</v>
      </c>
      <c r="D32" s="108">
        <v>72207</v>
      </c>
      <c r="E32" s="108"/>
      <c r="F32" s="108">
        <v>3036</v>
      </c>
      <c r="G32" s="111">
        <v>4395</v>
      </c>
      <c r="H32" s="108">
        <v>-1359</v>
      </c>
      <c r="I32" s="155"/>
      <c r="J32" s="156">
        <v>2423</v>
      </c>
      <c r="K32" s="157">
        <v>1723</v>
      </c>
      <c r="L32" s="157">
        <v>700</v>
      </c>
      <c r="M32" s="147"/>
    </row>
    <row r="33" spans="1:13" ht="16.5" customHeight="1" x14ac:dyDescent="0.3">
      <c r="A33" s="46" t="s">
        <v>248</v>
      </c>
      <c r="B33" s="100">
        <v>332567.11</v>
      </c>
      <c r="C33" s="94">
        <v>309714.06</v>
      </c>
      <c r="D33" s="100">
        <v>22853.040000000001</v>
      </c>
      <c r="E33" s="108"/>
      <c r="F33" s="100">
        <v>78.48</v>
      </c>
      <c r="G33" s="94">
        <v>79.209999999999994</v>
      </c>
      <c r="H33" s="100">
        <v>-0.73</v>
      </c>
      <c r="I33" s="101"/>
      <c r="J33" s="122">
        <v>641</v>
      </c>
      <c r="K33" s="123">
        <v>542</v>
      </c>
      <c r="L33" s="123">
        <v>99</v>
      </c>
      <c r="M33" s="147"/>
    </row>
    <row r="34" spans="1:13" ht="16.5" customHeight="1" x14ac:dyDescent="0.3">
      <c r="A34" s="46" t="s">
        <v>249</v>
      </c>
      <c r="B34" s="108">
        <v>541831.67000000004</v>
      </c>
      <c r="C34" s="111">
        <v>443521.93</v>
      </c>
      <c r="D34" s="108">
        <v>98309.74</v>
      </c>
      <c r="E34" s="108"/>
      <c r="F34" s="108">
        <v>974.57</v>
      </c>
      <c r="G34" s="111">
        <v>817.06</v>
      </c>
      <c r="H34" s="108">
        <v>157.51</v>
      </c>
      <c r="I34" s="155"/>
      <c r="J34" s="156">
        <v>1060</v>
      </c>
      <c r="K34" s="157">
        <v>891</v>
      </c>
      <c r="L34" s="157">
        <v>169</v>
      </c>
      <c r="M34" s="147"/>
    </row>
    <row r="35" spans="1:13" ht="16.5" customHeight="1" x14ac:dyDescent="0.3">
      <c r="A35" s="46" t="s">
        <v>250</v>
      </c>
      <c r="B35" s="100">
        <v>26907.84</v>
      </c>
      <c r="C35" s="94">
        <v>11124.8</v>
      </c>
      <c r="D35" s="100">
        <v>15783.05</v>
      </c>
      <c r="E35" s="108"/>
      <c r="F35" s="100">
        <v>18.96</v>
      </c>
      <c r="G35" s="94">
        <v>4.3600000000000003</v>
      </c>
      <c r="H35" s="100">
        <v>14.6</v>
      </c>
      <c r="I35" s="101"/>
      <c r="J35" s="122">
        <v>430</v>
      </c>
      <c r="K35" s="123">
        <v>379</v>
      </c>
      <c r="L35" s="123">
        <v>51</v>
      </c>
      <c r="M35" s="147"/>
    </row>
    <row r="36" spans="1:13" ht="16.5" customHeight="1" x14ac:dyDescent="0.3">
      <c r="A36" s="46" t="s">
        <v>251</v>
      </c>
      <c r="B36" s="108">
        <v>1589132.96</v>
      </c>
      <c r="C36" s="111">
        <v>1160903.44</v>
      </c>
      <c r="D36" s="108">
        <v>428229.51</v>
      </c>
      <c r="E36" s="108"/>
      <c r="F36" s="108">
        <v>15433.76</v>
      </c>
      <c r="G36" s="111">
        <v>12494.24</v>
      </c>
      <c r="H36" s="108">
        <v>2939.52</v>
      </c>
      <c r="I36" s="155"/>
      <c r="J36" s="156">
        <v>3072</v>
      </c>
      <c r="K36" s="157">
        <v>1983</v>
      </c>
      <c r="L36" s="157">
        <v>1089</v>
      </c>
      <c r="M36" s="147"/>
    </row>
    <row r="37" spans="1:13" ht="16.5" customHeight="1" x14ac:dyDescent="0.3">
      <c r="A37" s="46" t="s">
        <v>77</v>
      </c>
      <c r="B37" s="125">
        <v>15263062.6471653</v>
      </c>
      <c r="C37" s="126">
        <v>9416285.6539060492</v>
      </c>
      <c r="D37" s="125">
        <v>5846777.8502393197</v>
      </c>
      <c r="E37" s="109"/>
      <c r="F37" s="125">
        <v>246118.998505114</v>
      </c>
      <c r="G37" s="126">
        <v>190101.81563312901</v>
      </c>
      <c r="H37" s="125">
        <v>56017.1928719844</v>
      </c>
      <c r="I37" s="101"/>
      <c r="J37" s="125">
        <v>59938</v>
      </c>
      <c r="K37" s="126">
        <v>31491</v>
      </c>
      <c r="L37" s="125">
        <v>28447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if3il9JXMZQmzUWmED+K10nr0NyeFGtHmqZ2KY/LpLgddJtk9XWpfgYV0St4E+/ay2JrI5lHfcUbZok2O01cug==" saltValue="bZyQdEsehyTYZh0tJKP1Aw==" spinCount="100000" sheet="1" objects="1" scenarios="1"/>
  <mergeCells count="1">
    <mergeCell ref="A1:B1"/>
  </mergeCells>
  <conditionalFormatting sqref="B8:H36">
    <cfRule type="cellIs" dxfId="502" priority="14" operator="between">
      <formula>0</formula>
      <formula>0.1</formula>
    </cfRule>
    <cfRule type="cellIs" dxfId="501" priority="15" operator="lessThan">
      <formula>0</formula>
    </cfRule>
    <cfRule type="cellIs" dxfId="500" priority="16" operator="greaterThanOrEqual">
      <formula>0.1</formula>
    </cfRule>
  </conditionalFormatting>
  <conditionalFormatting sqref="A38:XFD1048576 M37:XFD37 A1:XFD8 B9:XFD36 A9:A37">
    <cfRule type="cellIs" dxfId="499" priority="13" operator="between">
      <formula>-0.1</formula>
      <formula>0</formula>
    </cfRule>
  </conditionalFormatting>
  <conditionalFormatting sqref="F37:H37">
    <cfRule type="cellIs" dxfId="498" priority="1" operator="between">
      <formula>-0.1</formula>
      <formula>0</formula>
    </cfRule>
  </conditionalFormatting>
  <conditionalFormatting sqref="E37">
    <cfRule type="cellIs" dxfId="497" priority="10" operator="between">
      <formula>0</formula>
      <formula>0.1</formula>
    </cfRule>
    <cfRule type="cellIs" dxfId="496" priority="11" operator="lessThan">
      <formula>0</formula>
    </cfRule>
    <cfRule type="cellIs" dxfId="495" priority="12" operator="greaterThanOrEqual">
      <formula>0.1</formula>
    </cfRule>
  </conditionalFormatting>
  <conditionalFormatting sqref="E37 I37">
    <cfRule type="cellIs" dxfId="494" priority="9" operator="between">
      <formula>-0.1</formula>
      <formula>0</formula>
    </cfRule>
  </conditionalFormatting>
  <conditionalFormatting sqref="B37:D37">
    <cfRule type="cellIs" dxfId="493" priority="6" operator="between">
      <formula>0</formula>
      <formula>0.1</formula>
    </cfRule>
    <cfRule type="cellIs" dxfId="492" priority="7" operator="lessThan">
      <formula>0</formula>
    </cfRule>
    <cfRule type="cellIs" dxfId="491" priority="8" operator="greaterThanOrEqual">
      <formula>0.1</formula>
    </cfRule>
  </conditionalFormatting>
  <conditionalFormatting sqref="B37:D37">
    <cfRule type="cellIs" dxfId="490" priority="5" operator="between">
      <formula>-0.1</formula>
      <formula>0</formula>
    </cfRule>
  </conditionalFormatting>
  <conditionalFormatting sqref="F37:H37">
    <cfRule type="cellIs" dxfId="489" priority="2" operator="between">
      <formula>0</formula>
      <formula>0.1</formula>
    </cfRule>
    <cfRule type="cellIs" dxfId="488" priority="3" operator="lessThan">
      <formula>0</formula>
    </cfRule>
    <cfRule type="cellIs" dxfId="487" priority="4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J38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tr">
        <f>'Table of Contents'!B52</f>
        <v>Table 1.28</v>
      </c>
      <c r="B1" s="168"/>
      <c r="C1" s="59"/>
    </row>
    <row r="2" spans="1:10" ht="16.5" customHeight="1" x14ac:dyDescent="0.3">
      <c r="A2" s="4" t="str">
        <f>"UCITS &amp; AIF: "&amp;"Net sales year to date as of "&amp;'Table of Contents'!A3:C3</f>
        <v>UCITS &amp; AIF: Net sales year to date as of 2017:Q3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142">
        <v>2515.2809999999999</v>
      </c>
      <c r="C8" s="142">
        <v>-113.08999999999997</v>
      </c>
      <c r="D8" s="142">
        <v>-589.94799999999998</v>
      </c>
      <c r="E8" s="142">
        <v>2981.3649999999998</v>
      </c>
      <c r="F8" s="142">
        <v>-14.658999999999999</v>
      </c>
      <c r="G8" s="142">
        <v>-209.24600000000001</v>
      </c>
      <c r="H8" s="142">
        <v>-102.65100000000001</v>
      </c>
      <c r="I8" s="142">
        <v>529.01299999999992</v>
      </c>
      <c r="J8" s="142">
        <v>34.497</v>
      </c>
    </row>
    <row r="9" spans="1:10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225</v>
      </c>
      <c r="B10" s="142">
        <v>85.16</v>
      </c>
      <c r="C10" s="142">
        <v>23.630000000000003</v>
      </c>
      <c r="D10" s="142">
        <v>8.4599999999999991</v>
      </c>
      <c r="E10" s="142">
        <v>59.78</v>
      </c>
      <c r="F10" s="142">
        <v>-6.68</v>
      </c>
      <c r="G10" s="142">
        <v>0</v>
      </c>
      <c r="H10" s="142">
        <v>0</v>
      </c>
      <c r="I10" s="142">
        <v>0</v>
      </c>
      <c r="J10" s="142">
        <v>-0.02</v>
      </c>
    </row>
    <row r="11" spans="1:10" ht="16.5" customHeight="1" x14ac:dyDescent="0.3">
      <c r="A11" s="46" t="s">
        <v>226</v>
      </c>
      <c r="B11" s="93">
        <v>-1165.76</v>
      </c>
      <c r="C11" s="93">
        <v>0.86999999999999922</v>
      </c>
      <c r="D11" s="93">
        <v>115.13</v>
      </c>
      <c r="E11" s="93">
        <v>-43.389999999999993</v>
      </c>
      <c r="F11" s="93">
        <v>-1265.21</v>
      </c>
      <c r="G11" s="93">
        <v>0</v>
      </c>
      <c r="H11" s="93">
        <v>0</v>
      </c>
      <c r="I11" s="93">
        <v>0</v>
      </c>
      <c r="J11" s="95">
        <v>26.84</v>
      </c>
    </row>
    <row r="12" spans="1:10" ht="16.5" customHeight="1" x14ac:dyDescent="0.3">
      <c r="A12" s="46" t="s">
        <v>227</v>
      </c>
      <c r="B12" s="142">
        <v>135</v>
      </c>
      <c r="C12" s="142">
        <v>31</v>
      </c>
      <c r="D12" s="142">
        <v>37</v>
      </c>
      <c r="E12" s="142">
        <v>23</v>
      </c>
      <c r="F12" s="142">
        <v>0</v>
      </c>
      <c r="G12" s="142">
        <v>0</v>
      </c>
      <c r="H12" s="142">
        <v>0</v>
      </c>
      <c r="I12" s="142">
        <v>-13</v>
      </c>
      <c r="J12" s="142">
        <v>57</v>
      </c>
    </row>
    <row r="13" spans="1:10" ht="16.5" customHeight="1" x14ac:dyDescent="0.3">
      <c r="A13" s="46" t="s">
        <v>228</v>
      </c>
      <c r="B13" s="93">
        <v>1049.71</v>
      </c>
      <c r="C13" s="93">
        <v>140.72999999999999</v>
      </c>
      <c r="D13" s="93">
        <v>-33.58</v>
      </c>
      <c r="E13" s="93">
        <v>626.27</v>
      </c>
      <c r="F13" s="93">
        <v>31.800000000000004</v>
      </c>
      <c r="G13" s="93">
        <v>-0.2</v>
      </c>
      <c r="H13" s="93">
        <v>0</v>
      </c>
      <c r="I13" s="93">
        <v>155.26</v>
      </c>
      <c r="J13" s="95">
        <v>129.41</v>
      </c>
    </row>
    <row r="14" spans="1:10" ht="16.5" customHeight="1" x14ac:dyDescent="0.3">
      <c r="A14" s="46" t="s">
        <v>229</v>
      </c>
      <c r="B14" s="142">
        <v>11184.82</v>
      </c>
      <c r="C14" s="142">
        <v>7049.18</v>
      </c>
      <c r="D14" s="142">
        <v>-2700.35</v>
      </c>
      <c r="E14" s="142">
        <v>6610.3099999999995</v>
      </c>
      <c r="F14" s="142">
        <v>-160.91</v>
      </c>
      <c r="G14" s="142">
        <v>0</v>
      </c>
      <c r="H14" s="142">
        <v>-114.16</v>
      </c>
      <c r="I14" s="142">
        <v>0</v>
      </c>
      <c r="J14" s="142">
        <v>500.71999999999997</v>
      </c>
    </row>
    <row r="15" spans="1:10" ht="16.5" customHeight="1" x14ac:dyDescent="0.3">
      <c r="A15" s="46" t="s">
        <v>230</v>
      </c>
      <c r="B15" s="93">
        <v>3210.4307112000001</v>
      </c>
      <c r="C15" s="93">
        <v>-862.79132870000001</v>
      </c>
      <c r="D15" s="93">
        <v>1380.4891906300002</v>
      </c>
      <c r="E15" s="93">
        <v>2276.0977807600002</v>
      </c>
      <c r="F15" s="93">
        <v>-51.225962700000011</v>
      </c>
      <c r="G15" s="93">
        <v>-4.1666372000000003</v>
      </c>
      <c r="H15" s="93">
        <v>0</v>
      </c>
      <c r="I15" s="93">
        <v>-5.4771800000000009E-2</v>
      </c>
      <c r="J15" s="95">
        <v>472.08244120999996</v>
      </c>
    </row>
    <row r="16" spans="1:10" ht="16.5" customHeight="1" x14ac:dyDescent="0.3">
      <c r="A16" s="46" t="s">
        <v>231</v>
      </c>
      <c r="B16" s="142">
        <v>66500</v>
      </c>
      <c r="C16" s="142">
        <v>8100</v>
      </c>
      <c r="D16" s="142">
        <v>25600</v>
      </c>
      <c r="E16" s="142">
        <v>9100</v>
      </c>
      <c r="F16" s="142">
        <v>22900</v>
      </c>
      <c r="G16" s="142">
        <v>800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232</v>
      </c>
      <c r="B17" s="93">
        <v>82061.807000000001</v>
      </c>
      <c r="C17" s="93">
        <v>12315.382000000001</v>
      </c>
      <c r="D17" s="93">
        <v>13418.92</v>
      </c>
      <c r="E17" s="93">
        <v>30533.363000000001</v>
      </c>
      <c r="F17" s="93">
        <v>48.113999999999997</v>
      </c>
      <c r="G17" s="93">
        <v>4.859</v>
      </c>
      <c r="H17" s="93">
        <v>65.509</v>
      </c>
      <c r="I17" s="93">
        <v>9800.9500000000007</v>
      </c>
      <c r="J17" s="95">
        <v>15874.71</v>
      </c>
    </row>
    <row r="18" spans="1:10" ht="16.5" customHeight="1" x14ac:dyDescent="0.3">
      <c r="A18" s="46" t="s">
        <v>233</v>
      </c>
      <c r="B18" s="142">
        <v>25.532999999999998</v>
      </c>
      <c r="C18" s="142">
        <v>-9.7990000000000013</v>
      </c>
      <c r="D18" s="142">
        <v>-10.451000000000001</v>
      </c>
      <c r="E18" s="142">
        <v>-7.2430000000000003</v>
      </c>
      <c r="F18" s="142">
        <v>134.19499999999999</v>
      </c>
      <c r="G18" s="142">
        <v>0</v>
      </c>
      <c r="H18" s="142">
        <v>0</v>
      </c>
      <c r="I18" s="142">
        <v>0</v>
      </c>
      <c r="J18" s="142">
        <v>-81.168999999999997</v>
      </c>
    </row>
    <row r="19" spans="1:10" ht="16.5" customHeight="1" x14ac:dyDescent="0.3">
      <c r="A19" s="46" t="s">
        <v>234</v>
      </c>
      <c r="B19" s="93">
        <v>590.77</v>
      </c>
      <c r="C19" s="93">
        <v>131.83999999999997</v>
      </c>
      <c r="D19" s="93">
        <v>-581.4</v>
      </c>
      <c r="E19" s="93">
        <v>296.42</v>
      </c>
      <c r="F19" s="93">
        <v>-743.42000000000007</v>
      </c>
      <c r="G19" s="93">
        <v>-239.53</v>
      </c>
      <c r="H19" s="93">
        <v>731.40999999999985</v>
      </c>
      <c r="I19" s="93">
        <v>648.96</v>
      </c>
      <c r="J19" s="95">
        <v>346.47</v>
      </c>
    </row>
    <row r="20" spans="1:10" ht="16.5" customHeight="1" x14ac:dyDescent="0.3">
      <c r="A20" s="46" t="s">
        <v>235</v>
      </c>
      <c r="B20" s="142">
        <v>228256</v>
      </c>
      <c r="C20" s="142">
        <v>39498</v>
      </c>
      <c r="D20" s="142">
        <v>97799</v>
      </c>
      <c r="E20" s="142">
        <v>7293</v>
      </c>
      <c r="F20" s="142">
        <v>25199</v>
      </c>
      <c r="G20" s="142">
        <v>0</v>
      </c>
      <c r="H20" s="142">
        <v>0</v>
      </c>
      <c r="I20" s="142">
        <v>2291</v>
      </c>
      <c r="J20" s="142">
        <v>56176</v>
      </c>
    </row>
    <row r="21" spans="1:10" ht="16.5" customHeight="1" x14ac:dyDescent="0.3">
      <c r="A21" s="46" t="s">
        <v>236</v>
      </c>
      <c r="B21" s="93">
        <v>11469.490000000011</v>
      </c>
      <c r="C21" s="93">
        <v>14.909999999999968</v>
      </c>
      <c r="D21" s="93">
        <v>2420.1800000000098</v>
      </c>
      <c r="E21" s="93">
        <v>18254.89</v>
      </c>
      <c r="F21" s="93">
        <v>-792.3</v>
      </c>
      <c r="G21" s="93">
        <v>-155.82999999999998</v>
      </c>
      <c r="H21" s="93">
        <v>-7853.6</v>
      </c>
      <c r="I21" s="93">
        <v>0</v>
      </c>
      <c r="J21" s="95">
        <v>-418.76000000000005</v>
      </c>
    </row>
    <row r="22" spans="1:10" ht="16.5" customHeight="1" x14ac:dyDescent="0.3">
      <c r="A22" s="46" t="s">
        <v>237</v>
      </c>
      <c r="B22" s="142">
        <v>1934.5100000000002</v>
      </c>
      <c r="C22" s="142">
        <v>921.82999999999993</v>
      </c>
      <c r="D22" s="142">
        <v>504.36</v>
      </c>
      <c r="E22" s="142">
        <v>316.26</v>
      </c>
      <c r="F22" s="142">
        <v>24.790000000000006</v>
      </c>
      <c r="G22" s="142">
        <v>0</v>
      </c>
      <c r="H22" s="142">
        <v>33.5</v>
      </c>
      <c r="I22" s="142">
        <v>22.810000000000002</v>
      </c>
      <c r="J22" s="142">
        <v>110.95999999999998</v>
      </c>
    </row>
    <row r="23" spans="1:10" ht="16.5" customHeight="1" x14ac:dyDescent="0.3">
      <c r="A23" s="46" t="s">
        <v>238</v>
      </c>
      <c r="B23" s="93">
        <v>227839.00000000012</v>
      </c>
      <c r="C23" s="93">
        <v>20597</v>
      </c>
      <c r="D23" s="93">
        <v>94392</v>
      </c>
      <c r="E23" s="93">
        <v>63768</v>
      </c>
      <c r="F23" s="93">
        <v>16785</v>
      </c>
      <c r="G23" s="93">
        <v>0</v>
      </c>
      <c r="H23" s="93">
        <v>0</v>
      </c>
      <c r="I23" s="93">
        <v>5478</v>
      </c>
      <c r="J23" s="95">
        <v>26819</v>
      </c>
    </row>
    <row r="24" spans="1:10" ht="16.5" customHeight="1" x14ac:dyDescent="0.3">
      <c r="A24" s="46" t="s">
        <v>239</v>
      </c>
      <c r="B24" s="142">
        <v>-77.027445583345184</v>
      </c>
      <c r="C24" s="142">
        <v>-565.89064463</v>
      </c>
      <c r="D24" s="142">
        <v>160.68815735999999</v>
      </c>
      <c r="E24" s="142">
        <v>-66.754588343494589</v>
      </c>
      <c r="F24" s="142">
        <v>-4.7069999999999999</v>
      </c>
      <c r="G24" s="142">
        <v>0</v>
      </c>
      <c r="H24" s="142">
        <v>-6.0999999999999957E-2</v>
      </c>
      <c r="I24" s="142">
        <v>0.7616038699999983</v>
      </c>
      <c r="J24" s="142">
        <v>398.93602616015062</v>
      </c>
    </row>
    <row r="25" spans="1:10" ht="16.5" customHeight="1" x14ac:dyDescent="0.3">
      <c r="A25" s="46" t="s">
        <v>240</v>
      </c>
      <c r="B25" s="93">
        <v>31896</v>
      </c>
      <c r="C25" s="93">
        <v>6943</v>
      </c>
      <c r="D25" s="93">
        <v>11238</v>
      </c>
      <c r="E25" s="93">
        <v>-1060</v>
      </c>
      <c r="F25" s="93">
        <v>0</v>
      </c>
      <c r="G25" s="93">
        <v>0</v>
      </c>
      <c r="H25" s="93">
        <v>0</v>
      </c>
      <c r="I25" s="93">
        <v>1262</v>
      </c>
      <c r="J25" s="95">
        <v>13513</v>
      </c>
    </row>
    <row r="26" spans="1:10" ht="16.5" customHeight="1" x14ac:dyDescent="0.3">
      <c r="A26" s="46" t="s">
        <v>241</v>
      </c>
      <c r="B26" s="142">
        <v>7619.31</v>
      </c>
      <c r="C26" s="142">
        <v>2366.3000000000002</v>
      </c>
      <c r="D26" s="142">
        <v>3603.69</v>
      </c>
      <c r="E26" s="142">
        <v>368.7</v>
      </c>
      <c r="F26" s="142">
        <v>1169.71</v>
      </c>
      <c r="G26" s="142">
        <v>0</v>
      </c>
      <c r="H26" s="142">
        <v>0</v>
      </c>
      <c r="I26" s="142">
        <v>0</v>
      </c>
      <c r="J26" s="142">
        <v>110.91</v>
      </c>
    </row>
    <row r="27" spans="1:10" ht="16.5" customHeight="1" x14ac:dyDescent="0.3">
      <c r="A27" s="46" t="s">
        <v>242</v>
      </c>
      <c r="B27" s="93">
        <v>2281.5200000000004</v>
      </c>
      <c r="C27" s="93">
        <v>-127.16</v>
      </c>
      <c r="D27" s="93">
        <v>796.21999999999991</v>
      </c>
      <c r="E27" s="93">
        <v>574.06999999999994</v>
      </c>
      <c r="F27" s="93">
        <v>982.38</v>
      </c>
      <c r="G27" s="93">
        <v>0</v>
      </c>
      <c r="H27" s="93">
        <v>159.79</v>
      </c>
      <c r="I27" s="93">
        <v>94.12</v>
      </c>
      <c r="J27" s="95">
        <v>-198.64</v>
      </c>
    </row>
    <row r="28" spans="1:10" ht="16.5" customHeight="1" x14ac:dyDescent="0.3">
      <c r="A28" s="46" t="s">
        <v>243</v>
      </c>
      <c r="B28" s="142">
        <v>613.89384620100009</v>
      </c>
      <c r="C28" s="142">
        <v>21.246215720000002</v>
      </c>
      <c r="D28" s="142">
        <v>308.32214204000002</v>
      </c>
      <c r="E28" s="142">
        <v>224.76725722</v>
      </c>
      <c r="F28" s="142">
        <v>-691.15924394000001</v>
      </c>
      <c r="G28" s="142">
        <v>-104.26409760999999</v>
      </c>
      <c r="H28" s="142">
        <v>-8.6694121790002008</v>
      </c>
      <c r="I28" s="142">
        <v>0</v>
      </c>
      <c r="J28" s="142">
        <v>863.65098495000007</v>
      </c>
    </row>
    <row r="29" spans="1:10" ht="16.5" customHeight="1" x14ac:dyDescent="0.3">
      <c r="A29" s="46" t="s">
        <v>244</v>
      </c>
      <c r="B29" s="93">
        <v>172.29</v>
      </c>
      <c r="C29" s="93">
        <v>15.370000000000001</v>
      </c>
      <c r="D29" s="93">
        <v>10.87</v>
      </c>
      <c r="E29" s="93">
        <v>74.790000000000006</v>
      </c>
      <c r="F29" s="93">
        <v>4.16</v>
      </c>
      <c r="G29" s="93">
        <v>-2.73</v>
      </c>
      <c r="H29" s="93">
        <v>27.84</v>
      </c>
      <c r="I29" s="93">
        <v>0</v>
      </c>
      <c r="J29" s="95">
        <v>41.97</v>
      </c>
    </row>
    <row r="30" spans="1:10" ht="16.5" customHeight="1" x14ac:dyDescent="0.3">
      <c r="A30" s="46" t="s">
        <v>245</v>
      </c>
      <c r="B30" s="142">
        <v>352.87899999999996</v>
      </c>
      <c r="C30" s="142">
        <v>-19.143000000000001</v>
      </c>
      <c r="D30" s="142">
        <v>13.210999999999999</v>
      </c>
      <c r="E30" s="142">
        <v>341.726</v>
      </c>
      <c r="F30" s="142">
        <v>-95.923999999999992</v>
      </c>
      <c r="G30" s="142">
        <v>0</v>
      </c>
      <c r="H30" s="142">
        <v>0</v>
      </c>
      <c r="I30" s="142">
        <v>113.00900000000001</v>
      </c>
      <c r="J30" s="142">
        <v>0</v>
      </c>
    </row>
    <row r="31" spans="1:10" ht="16.5" customHeight="1" x14ac:dyDescent="0.3">
      <c r="A31" s="46" t="s">
        <v>246</v>
      </c>
      <c r="B31" s="93">
        <v>42.480500000000006</v>
      </c>
      <c r="C31" s="93">
        <v>9.8179000000000016</v>
      </c>
      <c r="D31" s="93">
        <v>10.892799999999999</v>
      </c>
      <c r="E31" s="93">
        <v>40.849500000000006</v>
      </c>
      <c r="F31" s="93">
        <v>-19.475499999999997</v>
      </c>
      <c r="G31" s="93">
        <v>0</v>
      </c>
      <c r="H31" s="93">
        <v>0</v>
      </c>
      <c r="I31" s="93">
        <v>0</v>
      </c>
      <c r="J31" s="95">
        <v>0.39579999999999999</v>
      </c>
    </row>
    <row r="32" spans="1:10" ht="16.5" customHeight="1" x14ac:dyDescent="0.3">
      <c r="A32" s="46" t="s">
        <v>247</v>
      </c>
      <c r="B32" s="142">
        <v>15373</v>
      </c>
      <c r="C32" s="142">
        <v>13903</v>
      </c>
      <c r="D32" s="142">
        <v>-5342</v>
      </c>
      <c r="E32" s="142">
        <v>5719</v>
      </c>
      <c r="F32" s="142">
        <v>-1577</v>
      </c>
      <c r="G32" s="142">
        <v>-878</v>
      </c>
      <c r="H32" s="142">
        <v>3322</v>
      </c>
      <c r="I32" s="142">
        <v>0</v>
      </c>
      <c r="J32" s="142">
        <v>226</v>
      </c>
    </row>
    <row r="33" spans="1:10" ht="16.5" customHeight="1" x14ac:dyDescent="0.3">
      <c r="A33" s="46" t="s">
        <v>248</v>
      </c>
      <c r="B33" s="93">
        <v>5959.49</v>
      </c>
      <c r="C33" s="93">
        <v>2696.7500000000005</v>
      </c>
      <c r="D33" s="93">
        <v>1482.04</v>
      </c>
      <c r="E33" s="93">
        <v>1332.2800000000002</v>
      </c>
      <c r="F33" s="93">
        <v>119.85000000000005</v>
      </c>
      <c r="G33" s="93">
        <v>0</v>
      </c>
      <c r="H33" s="93">
        <v>5.0600000000000023</v>
      </c>
      <c r="I33" s="93">
        <v>0</v>
      </c>
      <c r="J33" s="95">
        <v>323.51</v>
      </c>
    </row>
    <row r="34" spans="1:10" ht="16.5" customHeight="1" x14ac:dyDescent="0.3">
      <c r="A34" s="46" t="s">
        <v>249</v>
      </c>
      <c r="B34" s="142">
        <v>11155.38</v>
      </c>
      <c r="C34" s="142">
        <v>-1934.3</v>
      </c>
      <c r="D34" s="142">
        <v>6368.42</v>
      </c>
      <c r="E34" s="142">
        <v>2522</v>
      </c>
      <c r="F34" s="142">
        <v>3010.69</v>
      </c>
      <c r="G34" s="142">
        <v>0</v>
      </c>
      <c r="H34" s="142">
        <v>0</v>
      </c>
      <c r="I34" s="142">
        <v>1165.93</v>
      </c>
      <c r="J34" s="142">
        <v>22.659999999999968</v>
      </c>
    </row>
    <row r="35" spans="1:10" ht="16.5" customHeight="1" x14ac:dyDescent="0.3">
      <c r="A35" s="46" t="s">
        <v>250</v>
      </c>
      <c r="B35" s="93">
        <v>135.07</v>
      </c>
      <c r="C35" s="93">
        <v>60.78</v>
      </c>
      <c r="D35" s="93">
        <v>-432.69</v>
      </c>
      <c r="E35" s="93">
        <v>223.33999999999997</v>
      </c>
      <c r="F35" s="93">
        <v>-64.52</v>
      </c>
      <c r="G35" s="93">
        <v>35.03</v>
      </c>
      <c r="H35" s="93">
        <v>49.69</v>
      </c>
      <c r="I35" s="93">
        <v>19.27</v>
      </c>
      <c r="J35" s="95">
        <v>244.15</v>
      </c>
    </row>
    <row r="36" spans="1:10" ht="16.5" customHeight="1" x14ac:dyDescent="0.3">
      <c r="A36" s="46" t="s">
        <v>251</v>
      </c>
      <c r="B36" s="142">
        <v>49956.59</v>
      </c>
      <c r="C36" s="142">
        <v>4369.3599999999997</v>
      </c>
      <c r="D36" s="142">
        <v>15399.689999999999</v>
      </c>
      <c r="E36" s="142">
        <v>16815.47</v>
      </c>
      <c r="F36" s="142">
        <v>3475.5299999999997</v>
      </c>
      <c r="G36" s="142">
        <v>-250.32</v>
      </c>
      <c r="H36" s="142">
        <v>4898.62</v>
      </c>
      <c r="I36" s="142">
        <v>-1217.9699999999998</v>
      </c>
      <c r="J36" s="142">
        <v>6466.2100000000009</v>
      </c>
    </row>
    <row r="37" spans="1:10" ht="16.5" customHeight="1" x14ac:dyDescent="0.3">
      <c r="A37" s="47" t="s">
        <v>77</v>
      </c>
      <c r="B37" s="96">
        <v>761172.62761181605</v>
      </c>
      <c r="C37" s="96">
        <v>115577.8221423897</v>
      </c>
      <c r="D37" s="96">
        <v>265377.16429002996</v>
      </c>
      <c r="E37" s="96">
        <v>169198.36094963641</v>
      </c>
      <c r="F37" s="96">
        <v>68398.028293360097</v>
      </c>
      <c r="G37" s="96">
        <v>-1004.3977348099979</v>
      </c>
      <c r="H37" s="96">
        <v>1214.2775878209989</v>
      </c>
      <c r="I37" s="96">
        <v>20350.05883206999</v>
      </c>
      <c r="J37" s="98">
        <v>122060.49325232004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nuS4vXLHLb50xFkJ9up3zql8WeAr/srlGONl5fTElcBft8rHppvBQQS/raSfQH4D9jQtYG2+tWKJ2BQGlomRuw==" saltValue="knwy+pwwWqir4/GAXMf1BA==" spinCount="100000" sheet="1" objects="1" scenarios="1"/>
  <mergeCells count="1">
    <mergeCell ref="A1:B1"/>
  </mergeCells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conditionalFormatting sqref="A1:XFD6 A38:XFD1048576 B8:XFD37 A7 K7:XFD7">
    <cfRule type="cellIs" dxfId="226" priority="4" operator="between">
      <formula>-0.1</formula>
      <formula>0</formula>
    </cfRule>
  </conditionalFormatting>
  <conditionalFormatting sqref="A8:A37">
    <cfRule type="cellIs" dxfId="225" priority="3" operator="between">
      <formula>-0.1</formula>
      <formula>0</formula>
    </cfRule>
  </conditionalFormatting>
  <conditionalFormatting sqref="C7:J7">
    <cfRule type="cellIs" dxfId="224" priority="2" operator="between">
      <formula>-0.1</formula>
      <formula>0</formula>
    </cfRule>
  </conditionalFormatting>
  <conditionalFormatting sqref="B7">
    <cfRule type="cellIs" dxfId="22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I38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Contents'!B53</f>
        <v>Table 1.29</v>
      </c>
      <c r="B1" s="168"/>
      <c r="C1" s="59"/>
    </row>
    <row r="2" spans="1:9" ht="16.5" customHeight="1" x14ac:dyDescent="0.3">
      <c r="A2" s="4" t="str">
        <f>"UCITS: "&amp;"Net sales year to date as of "&amp;'Table of Contents'!A3:C3</f>
        <v>UCITS: Net sales year to date as of 2017:Q3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142">
        <v>-310.51899999999995</v>
      </c>
      <c r="C8" s="142">
        <v>-355.85499999999996</v>
      </c>
      <c r="D8" s="142">
        <v>-898.48299999999995</v>
      </c>
      <c r="E8" s="142">
        <v>1191.434</v>
      </c>
      <c r="F8" s="142">
        <v>-14.658999999999999</v>
      </c>
      <c r="G8" s="142">
        <v>-107.43600000000001</v>
      </c>
      <c r="H8" s="142">
        <v>-152.37200000000001</v>
      </c>
      <c r="I8" s="143">
        <v>26.852</v>
      </c>
    </row>
    <row r="9" spans="1:9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225</v>
      </c>
      <c r="B10" s="142">
        <v>85.16</v>
      </c>
      <c r="C10" s="142">
        <v>23.630000000000003</v>
      </c>
      <c r="D10" s="142">
        <v>8.4599999999999991</v>
      </c>
      <c r="E10" s="142">
        <v>59.78</v>
      </c>
      <c r="F10" s="142">
        <v>-6.68</v>
      </c>
      <c r="G10" s="142">
        <v>0</v>
      </c>
      <c r="H10" s="142">
        <v>0</v>
      </c>
      <c r="I10" s="143">
        <v>-0.02</v>
      </c>
    </row>
    <row r="11" spans="1:9" ht="16.5" customHeight="1" x14ac:dyDescent="0.3">
      <c r="A11" s="46" t="s">
        <v>226</v>
      </c>
      <c r="B11" s="93">
        <v>-1165.76</v>
      </c>
      <c r="C11" s="93">
        <v>0.86999999999999922</v>
      </c>
      <c r="D11" s="93">
        <v>115.13</v>
      </c>
      <c r="E11" s="93">
        <v>-43.389999999999993</v>
      </c>
      <c r="F11" s="93">
        <v>-1265.21</v>
      </c>
      <c r="G11" s="93">
        <v>0</v>
      </c>
      <c r="H11" s="93">
        <v>0</v>
      </c>
      <c r="I11" s="95">
        <v>26.84</v>
      </c>
    </row>
    <row r="12" spans="1:9" ht="16.5" customHeight="1" x14ac:dyDescent="0.3">
      <c r="A12" s="46" t="s">
        <v>227</v>
      </c>
      <c r="B12" s="142">
        <v>34</v>
      </c>
      <c r="C12" s="142">
        <v>20</v>
      </c>
      <c r="D12" s="142">
        <v>6</v>
      </c>
      <c r="E12" s="142">
        <v>8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228</v>
      </c>
      <c r="B13" s="93">
        <v>894.45</v>
      </c>
      <c r="C13" s="93">
        <v>140.72999999999999</v>
      </c>
      <c r="D13" s="93">
        <v>-33.58</v>
      </c>
      <c r="E13" s="93">
        <v>626.27</v>
      </c>
      <c r="F13" s="93">
        <v>31.800000000000004</v>
      </c>
      <c r="G13" s="93">
        <v>-0.2</v>
      </c>
      <c r="H13" s="93">
        <v>0</v>
      </c>
      <c r="I13" s="95">
        <v>129.41</v>
      </c>
    </row>
    <row r="14" spans="1:9" ht="16.5" customHeight="1" x14ac:dyDescent="0.3">
      <c r="A14" s="46" t="s">
        <v>229</v>
      </c>
      <c r="B14" s="142">
        <v>6130.8799999999992</v>
      </c>
      <c r="C14" s="142">
        <v>2158.66</v>
      </c>
      <c r="D14" s="142">
        <v>-1561.5</v>
      </c>
      <c r="E14" s="142">
        <v>5298.83</v>
      </c>
      <c r="F14" s="142">
        <v>-5.82</v>
      </c>
      <c r="G14" s="142">
        <v>0</v>
      </c>
      <c r="H14" s="142">
        <v>0</v>
      </c>
      <c r="I14" s="143">
        <v>240.7</v>
      </c>
    </row>
    <row r="15" spans="1:9" ht="16.5" customHeight="1" x14ac:dyDescent="0.3">
      <c r="A15" s="46" t="s">
        <v>230</v>
      </c>
      <c r="B15" s="93">
        <v>2426.2797911000002</v>
      </c>
      <c r="C15" s="93">
        <v>-605.37545799999998</v>
      </c>
      <c r="D15" s="93">
        <v>1189.6425456000002</v>
      </c>
      <c r="E15" s="93">
        <v>1789.1069934000002</v>
      </c>
      <c r="F15" s="93">
        <v>-45.28231550000001</v>
      </c>
      <c r="G15" s="93">
        <v>0</v>
      </c>
      <c r="H15" s="93">
        <v>0</v>
      </c>
      <c r="I15" s="95">
        <v>98.18802620999999</v>
      </c>
    </row>
    <row r="16" spans="1:9" ht="16.5" customHeight="1" x14ac:dyDescent="0.3">
      <c r="A16" s="46" t="s">
        <v>231</v>
      </c>
      <c r="B16" s="142">
        <v>60900</v>
      </c>
      <c r="C16" s="142">
        <v>13300</v>
      </c>
      <c r="D16" s="142">
        <v>20800</v>
      </c>
      <c r="E16" s="142">
        <v>5200</v>
      </c>
      <c r="F16" s="142">
        <v>22600</v>
      </c>
      <c r="G16" s="142">
        <v>-1000</v>
      </c>
      <c r="H16" s="142">
        <v>0</v>
      </c>
      <c r="I16" s="143">
        <v>0</v>
      </c>
    </row>
    <row r="17" spans="1:9" ht="16.5" customHeight="1" x14ac:dyDescent="0.3">
      <c r="A17" s="46" t="s">
        <v>232</v>
      </c>
      <c r="B17" s="93">
        <v>20607.785000000003</v>
      </c>
      <c r="C17" s="93">
        <v>7093.9890000000005</v>
      </c>
      <c r="D17" s="93">
        <v>3646.3690000000001</v>
      </c>
      <c r="E17" s="93">
        <v>9770.0519999999997</v>
      </c>
      <c r="F17" s="93">
        <v>48.260999999999996</v>
      </c>
      <c r="G17" s="93">
        <v>4.859</v>
      </c>
      <c r="H17" s="93">
        <v>-60.3</v>
      </c>
      <c r="I17" s="95">
        <v>104.55499999999998</v>
      </c>
    </row>
    <row r="18" spans="1:9" ht="16.5" customHeight="1" x14ac:dyDescent="0.3">
      <c r="A18" s="46" t="s">
        <v>233</v>
      </c>
      <c r="B18" s="142">
        <v>25.532999999999998</v>
      </c>
      <c r="C18" s="142">
        <v>-9.7990000000000013</v>
      </c>
      <c r="D18" s="142">
        <v>-10.451000000000001</v>
      </c>
      <c r="E18" s="142">
        <v>-7.2430000000000003</v>
      </c>
      <c r="F18" s="142">
        <v>134.19499999999999</v>
      </c>
      <c r="G18" s="142">
        <v>0</v>
      </c>
      <c r="H18" s="142">
        <v>0</v>
      </c>
      <c r="I18" s="143">
        <v>-81.168999999999997</v>
      </c>
    </row>
    <row r="19" spans="1:9" ht="16.5" customHeight="1" x14ac:dyDescent="0.3">
      <c r="A19" s="46" t="s">
        <v>234</v>
      </c>
      <c r="B19" s="93">
        <v>181.84</v>
      </c>
      <c r="C19" s="93">
        <v>40.459999999999994</v>
      </c>
      <c r="D19" s="93">
        <v>15.969999999999999</v>
      </c>
      <c r="E19" s="93">
        <v>62.8</v>
      </c>
      <c r="F19" s="93">
        <v>0</v>
      </c>
      <c r="G19" s="93">
        <v>0</v>
      </c>
      <c r="H19" s="93">
        <v>66.069999999999993</v>
      </c>
      <c r="I19" s="95">
        <v>-3.45</v>
      </c>
    </row>
    <row r="20" spans="1:9" ht="16.5" customHeight="1" x14ac:dyDescent="0.3">
      <c r="A20" s="46" t="s">
        <v>235</v>
      </c>
      <c r="B20" s="142">
        <v>174372</v>
      </c>
      <c r="C20" s="142">
        <v>39498</v>
      </c>
      <c r="D20" s="142">
        <v>97799</v>
      </c>
      <c r="E20" s="142">
        <v>7293</v>
      </c>
      <c r="F20" s="142">
        <v>25574</v>
      </c>
      <c r="G20" s="142">
        <v>0</v>
      </c>
      <c r="H20" s="142">
        <v>0</v>
      </c>
      <c r="I20" s="143">
        <v>4208</v>
      </c>
    </row>
    <row r="21" spans="1:9" ht="16.5" customHeight="1" x14ac:dyDescent="0.3">
      <c r="A21" s="46" t="s">
        <v>236</v>
      </c>
      <c r="B21" s="93">
        <v>12224.64000000001</v>
      </c>
      <c r="C21" s="93">
        <v>14.909999999999968</v>
      </c>
      <c r="D21" s="93">
        <v>2420.1800000000098</v>
      </c>
      <c r="E21" s="93">
        <v>18254.89</v>
      </c>
      <c r="F21" s="93">
        <v>-792.3</v>
      </c>
      <c r="G21" s="93">
        <v>-155.82999999999998</v>
      </c>
      <c r="H21" s="93">
        <v>-7517.21</v>
      </c>
      <c r="I21" s="95">
        <v>0</v>
      </c>
    </row>
    <row r="22" spans="1:9" ht="16.5" customHeight="1" x14ac:dyDescent="0.3">
      <c r="A22" s="46" t="s">
        <v>237</v>
      </c>
      <c r="B22" s="142">
        <v>1620.6100000000001</v>
      </c>
      <c r="C22" s="142">
        <v>892.67</v>
      </c>
      <c r="D22" s="142">
        <v>247.05</v>
      </c>
      <c r="E22" s="142">
        <v>345.31</v>
      </c>
      <c r="F22" s="142">
        <v>24.790000000000006</v>
      </c>
      <c r="G22" s="142">
        <v>0</v>
      </c>
      <c r="H22" s="142">
        <v>2.0300000000000002</v>
      </c>
      <c r="I22" s="143">
        <v>108.75999999999999</v>
      </c>
    </row>
    <row r="23" spans="1:9" ht="16.5" customHeight="1" x14ac:dyDescent="0.3">
      <c r="A23" s="46" t="s">
        <v>238</v>
      </c>
      <c r="B23" s="93">
        <v>206991.00000000012</v>
      </c>
      <c r="C23" s="93">
        <v>23385</v>
      </c>
      <c r="D23" s="93">
        <v>92985</v>
      </c>
      <c r="E23" s="93">
        <v>63097</v>
      </c>
      <c r="F23" s="93">
        <v>17515</v>
      </c>
      <c r="G23" s="93">
        <v>0</v>
      </c>
      <c r="H23" s="93">
        <v>0</v>
      </c>
      <c r="I23" s="95">
        <v>10009</v>
      </c>
    </row>
    <row r="24" spans="1:9" ht="16.5" customHeight="1" x14ac:dyDescent="0.3">
      <c r="A24" s="46" t="s">
        <v>239</v>
      </c>
      <c r="B24" s="142">
        <v>102.1736091085578</v>
      </c>
      <c r="C24" s="142">
        <v>-179.39484699999997</v>
      </c>
      <c r="D24" s="142">
        <v>113.196</v>
      </c>
      <c r="E24" s="142">
        <v>-33.880128953494591</v>
      </c>
      <c r="F24" s="142">
        <v>-4.7069999999999999</v>
      </c>
      <c r="G24" s="142">
        <v>0</v>
      </c>
      <c r="H24" s="142">
        <v>-8.699999999999998E-2</v>
      </c>
      <c r="I24" s="143">
        <v>207.0465850620526</v>
      </c>
    </row>
    <row r="25" spans="1:9" ht="16.5" customHeight="1" x14ac:dyDescent="0.3">
      <c r="A25" s="46" t="s">
        <v>240</v>
      </c>
      <c r="B25" s="93">
        <v>-478</v>
      </c>
      <c r="C25" s="93">
        <v>-636</v>
      </c>
      <c r="D25" s="93">
        <v>-592</v>
      </c>
      <c r="E25" s="93">
        <v>766</v>
      </c>
      <c r="F25" s="93">
        <v>0</v>
      </c>
      <c r="G25" s="93">
        <v>0</v>
      </c>
      <c r="H25" s="93">
        <v>0</v>
      </c>
      <c r="I25" s="95">
        <v>-16</v>
      </c>
    </row>
    <row r="26" spans="1:9" ht="16.5" customHeight="1" x14ac:dyDescent="0.3">
      <c r="A26" s="46" t="s">
        <v>241</v>
      </c>
      <c r="B26" s="142">
        <v>7619.31</v>
      </c>
      <c r="C26" s="142">
        <v>2366.3000000000002</v>
      </c>
      <c r="D26" s="142">
        <v>3603.69</v>
      </c>
      <c r="E26" s="142">
        <v>368.7</v>
      </c>
      <c r="F26" s="142">
        <v>1169.71</v>
      </c>
      <c r="G26" s="142">
        <v>0</v>
      </c>
      <c r="H26" s="142">
        <v>0</v>
      </c>
      <c r="I26" s="143">
        <v>110.91</v>
      </c>
    </row>
    <row r="27" spans="1:9" ht="16.5" customHeight="1" x14ac:dyDescent="0.3">
      <c r="A27" s="46" t="s">
        <v>242</v>
      </c>
      <c r="B27" s="93">
        <v>1238.8300000000002</v>
      </c>
      <c r="C27" s="93">
        <v>86.1</v>
      </c>
      <c r="D27" s="93">
        <v>36.409999999999989</v>
      </c>
      <c r="E27" s="93">
        <v>242.5</v>
      </c>
      <c r="F27" s="93">
        <v>834.77</v>
      </c>
      <c r="G27" s="93">
        <v>0</v>
      </c>
      <c r="H27" s="93">
        <v>31.060000000000002</v>
      </c>
      <c r="I27" s="95">
        <v>7.9700000000000006</v>
      </c>
    </row>
    <row r="28" spans="1:9" ht="16.5" customHeight="1" x14ac:dyDescent="0.3">
      <c r="A28" s="46" t="s">
        <v>243</v>
      </c>
      <c r="B28" s="142">
        <v>1013.03863288</v>
      </c>
      <c r="C28" s="142">
        <v>21.187989050000002</v>
      </c>
      <c r="D28" s="142">
        <v>302.27487091</v>
      </c>
      <c r="E28" s="142">
        <v>224.03081141000001</v>
      </c>
      <c r="F28" s="142">
        <v>-52.680235269999997</v>
      </c>
      <c r="G28" s="142">
        <v>0</v>
      </c>
      <c r="H28" s="142">
        <v>0</v>
      </c>
      <c r="I28" s="143">
        <v>518.22519678000003</v>
      </c>
    </row>
    <row r="29" spans="1:9" ht="16.5" customHeight="1" x14ac:dyDescent="0.3">
      <c r="A29" s="46" t="s">
        <v>244</v>
      </c>
      <c r="B29" s="93">
        <v>162.82999999999998</v>
      </c>
      <c r="C29" s="93">
        <v>15.370000000000001</v>
      </c>
      <c r="D29" s="93">
        <v>10.87</v>
      </c>
      <c r="E29" s="93">
        <v>64.09</v>
      </c>
      <c r="F29" s="93">
        <v>4.16</v>
      </c>
      <c r="G29" s="93">
        <v>-3.13</v>
      </c>
      <c r="H29" s="93">
        <v>27.63</v>
      </c>
      <c r="I29" s="95">
        <v>43.82</v>
      </c>
    </row>
    <row r="30" spans="1:9" ht="16.5" customHeight="1" x14ac:dyDescent="0.3">
      <c r="A30" s="46" t="s">
        <v>245</v>
      </c>
      <c r="B30" s="142">
        <v>303.22499999999997</v>
      </c>
      <c r="C30" s="142">
        <v>-23.146000000000001</v>
      </c>
      <c r="D30" s="142">
        <v>13.893999999999998</v>
      </c>
      <c r="E30" s="142">
        <v>315.74099999999999</v>
      </c>
      <c r="F30" s="142">
        <v>-3.2639999999999998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246</v>
      </c>
      <c r="B31" s="93">
        <v>42.480500000000006</v>
      </c>
      <c r="C31" s="93">
        <v>9.8179000000000016</v>
      </c>
      <c r="D31" s="93">
        <v>10.892799999999999</v>
      </c>
      <c r="E31" s="93">
        <v>40.849500000000006</v>
      </c>
      <c r="F31" s="93">
        <v>-19.475499999999997</v>
      </c>
      <c r="G31" s="93">
        <v>0</v>
      </c>
      <c r="H31" s="93">
        <v>0</v>
      </c>
      <c r="I31" s="95">
        <v>0.39579999999999999</v>
      </c>
    </row>
    <row r="32" spans="1:9" ht="16.5" customHeight="1" x14ac:dyDescent="0.3">
      <c r="A32" s="46" t="s">
        <v>247</v>
      </c>
      <c r="B32" s="142">
        <v>16914</v>
      </c>
      <c r="C32" s="142">
        <v>12349</v>
      </c>
      <c r="D32" s="142">
        <v>-2619</v>
      </c>
      <c r="E32" s="142">
        <v>5749</v>
      </c>
      <c r="F32" s="142">
        <v>-1577</v>
      </c>
      <c r="G32" s="142">
        <v>-139</v>
      </c>
      <c r="H32" s="142">
        <v>3151</v>
      </c>
      <c r="I32" s="143">
        <v>0</v>
      </c>
    </row>
    <row r="33" spans="1:9" ht="16.5" customHeight="1" x14ac:dyDescent="0.3">
      <c r="A33" s="46" t="s">
        <v>248</v>
      </c>
      <c r="B33" s="93">
        <v>5157.54</v>
      </c>
      <c r="C33" s="93">
        <v>2221.7600000000002</v>
      </c>
      <c r="D33" s="93">
        <v>1451.54</v>
      </c>
      <c r="E33" s="93">
        <v>1374.8700000000001</v>
      </c>
      <c r="F33" s="93">
        <v>141.45000000000005</v>
      </c>
      <c r="G33" s="93">
        <v>0</v>
      </c>
      <c r="H33" s="93">
        <v>-32.07</v>
      </c>
      <c r="I33" s="95">
        <v>0</v>
      </c>
    </row>
    <row r="34" spans="1:9" ht="16.5" customHeight="1" x14ac:dyDescent="0.3">
      <c r="A34" s="46" t="s">
        <v>249</v>
      </c>
      <c r="B34" s="142">
        <v>9966.81</v>
      </c>
      <c r="C34" s="142">
        <v>-1934.3</v>
      </c>
      <c r="D34" s="142">
        <v>6368.42</v>
      </c>
      <c r="E34" s="142">
        <v>2522</v>
      </c>
      <c r="F34" s="142">
        <v>3010.69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250</v>
      </c>
      <c r="B35" s="93">
        <v>111.39999999999999</v>
      </c>
      <c r="C35" s="93">
        <v>60.78</v>
      </c>
      <c r="D35" s="93">
        <v>-432.69</v>
      </c>
      <c r="E35" s="93">
        <v>223.33999999999997</v>
      </c>
      <c r="F35" s="93">
        <v>-64.52</v>
      </c>
      <c r="G35" s="93">
        <v>35.03</v>
      </c>
      <c r="H35" s="93">
        <v>49.69</v>
      </c>
      <c r="I35" s="95">
        <v>239.75</v>
      </c>
    </row>
    <row r="36" spans="1:9" ht="16.5" customHeight="1" x14ac:dyDescent="0.3">
      <c r="A36" s="46" t="s">
        <v>251</v>
      </c>
      <c r="B36" s="142">
        <v>40817.64</v>
      </c>
      <c r="C36" s="142">
        <v>3813.87</v>
      </c>
      <c r="D36" s="142">
        <v>15312.71</v>
      </c>
      <c r="E36" s="142">
        <v>11026.35</v>
      </c>
      <c r="F36" s="142">
        <v>3771.62</v>
      </c>
      <c r="G36" s="142">
        <v>-70.14</v>
      </c>
      <c r="H36" s="142">
        <v>4654.1099999999997</v>
      </c>
      <c r="I36" s="143">
        <v>2309.11</v>
      </c>
    </row>
    <row r="37" spans="1:9" ht="16.5" customHeight="1" x14ac:dyDescent="0.3">
      <c r="A37" s="47" t="s">
        <v>77</v>
      </c>
      <c r="B37" s="96">
        <v>567989.17653308704</v>
      </c>
      <c r="C37" s="96">
        <v>103769.2345840497</v>
      </c>
      <c r="D37" s="96">
        <v>240308.99521651003</v>
      </c>
      <c r="E37" s="96">
        <v>135829.4311758565</v>
      </c>
      <c r="F37" s="96">
        <v>71008.847949230098</v>
      </c>
      <c r="G37" s="96">
        <v>-1435.8469999999979</v>
      </c>
      <c r="H37" s="96">
        <v>219.55099999999993</v>
      </c>
      <c r="I37" s="98">
        <v>18288.89360805204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azeZwhLYFCq2WxQKmj2u1zHZKUyu81aLPHLLKANIaAZFJhnScdIuPtz7VN4SFkLvU1ebdgBNIBs5WINyhjqZOQ==" saltValue="371HHgq0l+4A808juqrA3g==" spinCount="100000" sheet="1" objects="1" scenarios="1"/>
  <mergeCells count="1">
    <mergeCell ref="A1:B1"/>
  </mergeCells>
  <conditionalFormatting sqref="B8:I37">
    <cfRule type="cellIs" dxfId="222" priority="42" operator="between">
      <formula>0</formula>
      <formula>0.1</formula>
    </cfRule>
    <cfRule type="cellIs" dxfId="221" priority="43" operator="lessThan">
      <formula>0</formula>
    </cfRule>
    <cfRule type="cellIs" dxfId="220" priority="44" operator="greaterThanOrEqual">
      <formula>0.1</formula>
    </cfRule>
  </conditionalFormatting>
  <conditionalFormatting sqref="A1:XFD1 A3:XFD6 B2:XFD2 A38:XFD1048576 B8:XFD37 A7 J7:XFD7">
    <cfRule type="cellIs" dxfId="219" priority="41" operator="between">
      <formula>-0.1</formula>
      <formula>0</formula>
    </cfRule>
  </conditionalFormatting>
  <conditionalFormatting sqref="A2">
    <cfRule type="cellIs" dxfId="218" priority="40" operator="between">
      <formula>-0.1</formula>
      <formula>0</formula>
    </cfRule>
  </conditionalFormatting>
  <conditionalFormatting sqref="A8:A37">
    <cfRule type="cellIs" dxfId="217" priority="3" operator="between">
      <formula>-0.1</formula>
      <formula>0</formula>
    </cfRule>
  </conditionalFormatting>
  <conditionalFormatting sqref="C7:I7">
    <cfRule type="cellIs" dxfId="216" priority="2" operator="between">
      <formula>-0.1</formula>
      <formula>0</formula>
    </cfRule>
  </conditionalFormatting>
  <conditionalFormatting sqref="B7">
    <cfRule type="cellIs" dxfId="21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J38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tr">
        <f>'Table of Contents'!B54</f>
        <v>Table 1.30</v>
      </c>
      <c r="B1" s="168"/>
      <c r="C1" s="59"/>
    </row>
    <row r="2" spans="1:10" ht="16.5" customHeight="1" x14ac:dyDescent="0.3">
      <c r="A2" s="4" t="str">
        <f>"AIF: "&amp;"Net sales year to date as of "&amp;'Table of Contents'!A3:C3</f>
        <v>AIF: Net sales year to date as of 2017:Q3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142">
        <v>2825.7999999999997</v>
      </c>
      <c r="C8" s="142">
        <v>242.76499999999999</v>
      </c>
      <c r="D8" s="142">
        <v>308.53499999999997</v>
      </c>
      <c r="E8" s="142">
        <v>1789.9309999999998</v>
      </c>
      <c r="F8" s="142">
        <v>0</v>
      </c>
      <c r="G8" s="142">
        <v>-101.81</v>
      </c>
      <c r="H8" s="142">
        <v>49.721000000000004</v>
      </c>
      <c r="I8" s="142">
        <v>529.01299999999992</v>
      </c>
      <c r="J8" s="142">
        <v>7.6450000000000005</v>
      </c>
    </row>
    <row r="9" spans="1:10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225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226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227</v>
      </c>
      <c r="B12" s="142">
        <v>101</v>
      </c>
      <c r="C12" s="142">
        <v>11</v>
      </c>
      <c r="D12" s="142">
        <v>31</v>
      </c>
      <c r="E12" s="142">
        <v>15</v>
      </c>
      <c r="F12" s="142">
        <v>0</v>
      </c>
      <c r="G12" s="142">
        <v>0</v>
      </c>
      <c r="H12" s="142">
        <v>0</v>
      </c>
      <c r="I12" s="142">
        <v>-13</v>
      </c>
      <c r="J12" s="142">
        <v>57</v>
      </c>
    </row>
    <row r="13" spans="1:10" ht="16.5" customHeight="1" x14ac:dyDescent="0.3">
      <c r="A13" s="46" t="s">
        <v>228</v>
      </c>
      <c r="B13" s="93">
        <v>155.26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155.26</v>
      </c>
      <c r="J13" s="93">
        <v>0</v>
      </c>
    </row>
    <row r="14" spans="1:10" ht="16.5" customHeight="1" x14ac:dyDescent="0.3">
      <c r="A14" s="46" t="s">
        <v>229</v>
      </c>
      <c r="B14" s="142">
        <v>5053.9399999999996</v>
      </c>
      <c r="C14" s="142">
        <v>4890.5200000000004</v>
      </c>
      <c r="D14" s="142">
        <v>-1138.8499999999999</v>
      </c>
      <c r="E14" s="142">
        <v>1311.48</v>
      </c>
      <c r="F14" s="142">
        <v>-155.09</v>
      </c>
      <c r="G14" s="142">
        <v>0</v>
      </c>
      <c r="H14" s="142">
        <v>-114.16</v>
      </c>
      <c r="I14" s="142">
        <v>0</v>
      </c>
      <c r="J14" s="142">
        <v>260.02</v>
      </c>
    </row>
    <row r="15" spans="1:10" ht="16.5" customHeight="1" x14ac:dyDescent="0.3">
      <c r="A15" s="46" t="s">
        <v>230</v>
      </c>
      <c r="B15" s="93">
        <v>784.15092010000001</v>
      </c>
      <c r="C15" s="93">
        <v>-257.41587070000003</v>
      </c>
      <c r="D15" s="93">
        <v>190.84664502999999</v>
      </c>
      <c r="E15" s="93">
        <v>486.99078736000001</v>
      </c>
      <c r="F15" s="93">
        <v>-5.9436472</v>
      </c>
      <c r="G15" s="93">
        <v>-4.1666372000000003</v>
      </c>
      <c r="H15" s="93">
        <v>0</v>
      </c>
      <c r="I15" s="93">
        <v>-5.4771800000000009E-2</v>
      </c>
      <c r="J15" s="93">
        <v>373.89441499999998</v>
      </c>
    </row>
    <row r="16" spans="1:10" ht="16.5" customHeight="1" x14ac:dyDescent="0.3">
      <c r="A16" s="46" t="s">
        <v>231</v>
      </c>
      <c r="B16" s="142">
        <v>5600</v>
      </c>
      <c r="C16" s="142">
        <v>-5200</v>
      </c>
      <c r="D16" s="142">
        <v>4800</v>
      </c>
      <c r="E16" s="142">
        <v>3900</v>
      </c>
      <c r="F16" s="142">
        <v>300</v>
      </c>
      <c r="G16" s="142">
        <v>1800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232</v>
      </c>
      <c r="B17" s="93">
        <v>61454.021999999997</v>
      </c>
      <c r="C17" s="93">
        <v>5221.393</v>
      </c>
      <c r="D17" s="93">
        <v>9772.5509999999995</v>
      </c>
      <c r="E17" s="93">
        <v>20763.311000000002</v>
      </c>
      <c r="F17" s="93">
        <v>-0.14700000000000002</v>
      </c>
      <c r="G17" s="93">
        <v>0</v>
      </c>
      <c r="H17" s="93">
        <v>125.809</v>
      </c>
      <c r="I17" s="93">
        <v>9800.9500000000007</v>
      </c>
      <c r="J17" s="93">
        <v>15770.154999999999</v>
      </c>
    </row>
    <row r="18" spans="1:10" ht="16.5" customHeight="1" x14ac:dyDescent="0.3">
      <c r="A18" s="46" t="s">
        <v>233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234</v>
      </c>
      <c r="B19" s="93">
        <v>408.93</v>
      </c>
      <c r="C19" s="93">
        <v>91.38</v>
      </c>
      <c r="D19" s="93">
        <v>-597.37</v>
      </c>
      <c r="E19" s="93">
        <v>233.62</v>
      </c>
      <c r="F19" s="93">
        <v>-743.42000000000007</v>
      </c>
      <c r="G19" s="93">
        <v>-239.53</v>
      </c>
      <c r="H19" s="93">
        <v>665.33999999999992</v>
      </c>
      <c r="I19" s="93">
        <v>648.96</v>
      </c>
      <c r="J19" s="93">
        <v>349.92</v>
      </c>
    </row>
    <row r="20" spans="1:10" ht="16.5" customHeight="1" x14ac:dyDescent="0.3">
      <c r="A20" s="46" t="s">
        <v>235</v>
      </c>
      <c r="B20" s="142">
        <v>53884</v>
      </c>
      <c r="C20" s="142">
        <v>0</v>
      </c>
      <c r="D20" s="142">
        <v>0</v>
      </c>
      <c r="E20" s="142">
        <v>0</v>
      </c>
      <c r="F20" s="142">
        <v>-375</v>
      </c>
      <c r="G20" s="142">
        <v>0</v>
      </c>
      <c r="H20" s="142">
        <v>0</v>
      </c>
      <c r="I20" s="142">
        <v>2291</v>
      </c>
      <c r="J20" s="142">
        <v>51968</v>
      </c>
    </row>
    <row r="21" spans="1:10" ht="16.5" customHeight="1" x14ac:dyDescent="0.3">
      <c r="A21" s="46" t="s">
        <v>236</v>
      </c>
      <c r="B21" s="93">
        <v>-755.15000000000009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-336.39</v>
      </c>
      <c r="I21" s="93">
        <v>0</v>
      </c>
      <c r="J21" s="93">
        <v>-418.76000000000005</v>
      </c>
    </row>
    <row r="22" spans="1:10" ht="16.5" customHeight="1" x14ac:dyDescent="0.3">
      <c r="A22" s="46" t="s">
        <v>237</v>
      </c>
      <c r="B22" s="142">
        <v>313.89999999999998</v>
      </c>
      <c r="C22" s="142">
        <v>29.160000000000011</v>
      </c>
      <c r="D22" s="142">
        <v>257.31</v>
      </c>
      <c r="E22" s="142">
        <v>-29.050000000000011</v>
      </c>
      <c r="F22" s="142">
        <v>0</v>
      </c>
      <c r="G22" s="142">
        <v>0</v>
      </c>
      <c r="H22" s="142">
        <v>31.47</v>
      </c>
      <c r="I22" s="142">
        <v>22.810000000000002</v>
      </c>
      <c r="J22" s="142">
        <v>2.1999999999999957</v>
      </c>
    </row>
    <row r="23" spans="1:10" ht="16.5" customHeight="1" x14ac:dyDescent="0.3">
      <c r="A23" s="46" t="s">
        <v>238</v>
      </c>
      <c r="B23" s="93">
        <v>20848</v>
      </c>
      <c r="C23" s="93">
        <v>-2788</v>
      </c>
      <c r="D23" s="93">
        <v>1407</v>
      </c>
      <c r="E23" s="93">
        <v>670.99999999999795</v>
      </c>
      <c r="F23" s="93">
        <v>-730</v>
      </c>
      <c r="G23" s="93">
        <v>0</v>
      </c>
      <c r="H23" s="93">
        <v>0</v>
      </c>
      <c r="I23" s="93">
        <v>5478</v>
      </c>
      <c r="J23" s="93">
        <v>16810</v>
      </c>
    </row>
    <row r="24" spans="1:10" ht="16.5" customHeight="1" x14ac:dyDescent="0.3">
      <c r="A24" s="46" t="s">
        <v>239</v>
      </c>
      <c r="B24" s="142">
        <v>-179.20105469190298</v>
      </c>
      <c r="C24" s="142">
        <v>-386.49579762999997</v>
      </c>
      <c r="D24" s="142">
        <v>47.492157360000007</v>
      </c>
      <c r="E24" s="142">
        <v>-32.874459389999998</v>
      </c>
      <c r="F24" s="142">
        <v>0</v>
      </c>
      <c r="G24" s="142">
        <v>0</v>
      </c>
      <c r="H24" s="142">
        <v>2.6000000000000023E-2</v>
      </c>
      <c r="I24" s="142">
        <v>0.7616038699999983</v>
      </c>
      <c r="J24" s="142">
        <v>191.88944109809799</v>
      </c>
    </row>
    <row r="25" spans="1:10" ht="16.5" customHeight="1" x14ac:dyDescent="0.3">
      <c r="A25" s="46" t="s">
        <v>240</v>
      </c>
      <c r="B25" s="93">
        <v>32374</v>
      </c>
      <c r="C25" s="93">
        <v>7579</v>
      </c>
      <c r="D25" s="93">
        <v>11830</v>
      </c>
      <c r="E25" s="93">
        <v>-1826</v>
      </c>
      <c r="F25" s="93">
        <v>0</v>
      </c>
      <c r="G25" s="93">
        <v>0</v>
      </c>
      <c r="H25" s="93">
        <v>0</v>
      </c>
      <c r="I25" s="93">
        <v>1262</v>
      </c>
      <c r="J25" s="93">
        <v>13529</v>
      </c>
    </row>
    <row r="26" spans="1:10" ht="16.5" customHeight="1" x14ac:dyDescent="0.3">
      <c r="A26" s="46" t="s">
        <v>241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242</v>
      </c>
      <c r="B27" s="93">
        <v>1042.69</v>
      </c>
      <c r="C27" s="93">
        <v>-213.26</v>
      </c>
      <c r="D27" s="93">
        <v>759.81</v>
      </c>
      <c r="E27" s="93">
        <v>331.57</v>
      </c>
      <c r="F27" s="93">
        <v>147.61000000000001</v>
      </c>
      <c r="G27" s="93">
        <v>0</v>
      </c>
      <c r="H27" s="93">
        <v>128.72999999999999</v>
      </c>
      <c r="I27" s="93">
        <v>94.12</v>
      </c>
      <c r="J27" s="93">
        <v>-206.60999999999999</v>
      </c>
    </row>
    <row r="28" spans="1:10" ht="16.5" customHeight="1" x14ac:dyDescent="0.3">
      <c r="A28" s="46" t="s">
        <v>243</v>
      </c>
      <c r="B28" s="142">
        <v>-399.14478667899999</v>
      </c>
      <c r="C28" s="142">
        <v>5.822666999999998E-2</v>
      </c>
      <c r="D28" s="142">
        <v>6.0472711300000004</v>
      </c>
      <c r="E28" s="142">
        <v>0.73644580999999998</v>
      </c>
      <c r="F28" s="142">
        <v>-638.47900866999998</v>
      </c>
      <c r="G28" s="142">
        <v>-104.26409760999999</v>
      </c>
      <c r="H28" s="142">
        <v>-8.6694121790002008</v>
      </c>
      <c r="I28" s="142">
        <v>0</v>
      </c>
      <c r="J28" s="142">
        <v>345.42578816999998</v>
      </c>
    </row>
    <row r="29" spans="1:10" ht="16.5" customHeight="1" x14ac:dyDescent="0.3">
      <c r="A29" s="46" t="s">
        <v>244</v>
      </c>
      <c r="B29" s="93">
        <v>9.4600000000000009</v>
      </c>
      <c r="C29" s="93">
        <v>0</v>
      </c>
      <c r="D29" s="93">
        <v>0</v>
      </c>
      <c r="E29" s="93">
        <v>10.700000000000001</v>
      </c>
      <c r="F29" s="93">
        <v>0</v>
      </c>
      <c r="G29" s="93">
        <v>0.4</v>
      </c>
      <c r="H29" s="93">
        <v>0.21</v>
      </c>
      <c r="I29" s="93">
        <v>0</v>
      </c>
      <c r="J29" s="93">
        <v>-1.8499999999999999</v>
      </c>
    </row>
    <row r="30" spans="1:10" ht="16.5" customHeight="1" x14ac:dyDescent="0.3">
      <c r="A30" s="46" t="s">
        <v>245</v>
      </c>
      <c r="B30" s="142">
        <v>49.653999999999996</v>
      </c>
      <c r="C30" s="142">
        <v>4.0030000000000001</v>
      </c>
      <c r="D30" s="142">
        <v>-0.68299999999999994</v>
      </c>
      <c r="E30" s="142">
        <v>25.984999999999999</v>
      </c>
      <c r="F30" s="142">
        <v>-92.66</v>
      </c>
      <c r="G30" s="142">
        <v>0</v>
      </c>
      <c r="H30" s="142">
        <v>0</v>
      </c>
      <c r="I30" s="142">
        <v>113.00900000000001</v>
      </c>
      <c r="J30" s="142">
        <v>0</v>
      </c>
    </row>
    <row r="31" spans="1:10" ht="16.5" customHeight="1" x14ac:dyDescent="0.3">
      <c r="A31" s="46" t="s">
        <v>246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247</v>
      </c>
      <c r="B32" s="142">
        <v>-1541</v>
      </c>
      <c r="C32" s="142">
        <v>1554</v>
      </c>
      <c r="D32" s="142">
        <v>-2723</v>
      </c>
      <c r="E32" s="142">
        <v>-30</v>
      </c>
      <c r="F32" s="142">
        <v>0</v>
      </c>
      <c r="G32" s="142">
        <v>-739</v>
      </c>
      <c r="H32" s="142">
        <v>171</v>
      </c>
      <c r="I32" s="142">
        <v>0</v>
      </c>
      <c r="J32" s="142">
        <v>226</v>
      </c>
    </row>
    <row r="33" spans="1:10" ht="16.5" customHeight="1" x14ac:dyDescent="0.3">
      <c r="A33" s="46" t="s">
        <v>248</v>
      </c>
      <c r="B33" s="93">
        <v>801.95</v>
      </c>
      <c r="C33" s="93">
        <v>474.99000000000007</v>
      </c>
      <c r="D33" s="93">
        <v>30.5</v>
      </c>
      <c r="E33" s="93">
        <v>-42.59</v>
      </c>
      <c r="F33" s="93">
        <v>-21.6</v>
      </c>
      <c r="G33" s="93">
        <v>0</v>
      </c>
      <c r="H33" s="93">
        <v>37.130000000000003</v>
      </c>
      <c r="I33" s="93">
        <v>0</v>
      </c>
      <c r="J33" s="93">
        <v>323.51</v>
      </c>
    </row>
    <row r="34" spans="1:10" ht="16.5" customHeight="1" x14ac:dyDescent="0.3">
      <c r="A34" s="46" t="s">
        <v>249</v>
      </c>
      <c r="B34" s="142">
        <v>1188.57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1165.93</v>
      </c>
      <c r="J34" s="142">
        <v>22.659999999999968</v>
      </c>
    </row>
    <row r="35" spans="1:10" ht="16.5" customHeight="1" x14ac:dyDescent="0.3">
      <c r="A35" s="46" t="s">
        <v>250</v>
      </c>
      <c r="B35" s="93">
        <v>23.669999999999998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19.27</v>
      </c>
      <c r="J35" s="93">
        <v>4.4000000000000004</v>
      </c>
    </row>
    <row r="36" spans="1:10" ht="16.5" customHeight="1" x14ac:dyDescent="0.3">
      <c r="A36" s="46" t="s">
        <v>251</v>
      </c>
      <c r="B36" s="142">
        <v>9138.9500000000007</v>
      </c>
      <c r="C36" s="142">
        <v>555.49</v>
      </c>
      <c r="D36" s="142">
        <v>86.97999999999999</v>
      </c>
      <c r="E36" s="142">
        <v>5789.12</v>
      </c>
      <c r="F36" s="142">
        <v>-296.09000000000003</v>
      </c>
      <c r="G36" s="142">
        <v>-180.18</v>
      </c>
      <c r="H36" s="142">
        <v>244.51</v>
      </c>
      <c r="I36" s="142">
        <v>-1217.9699999999998</v>
      </c>
      <c r="J36" s="142">
        <v>4157.1000000000004</v>
      </c>
    </row>
    <row r="37" spans="1:10" ht="16.5" customHeight="1" x14ac:dyDescent="0.3">
      <c r="A37" s="47" t="s">
        <v>77</v>
      </c>
      <c r="B37" s="96">
        <v>193183.45107872901</v>
      </c>
      <c r="C37" s="96">
        <v>11808.587558339999</v>
      </c>
      <c r="D37" s="96">
        <v>25068.169073519948</v>
      </c>
      <c r="E37" s="96">
        <v>33368.929773779899</v>
      </c>
      <c r="F37" s="96">
        <v>-2610.8196558700006</v>
      </c>
      <c r="G37" s="96">
        <v>431.44926519000001</v>
      </c>
      <c r="H37" s="96">
        <v>994.72658782099893</v>
      </c>
      <c r="I37" s="96">
        <v>20350.05883206999</v>
      </c>
      <c r="J37" s="96">
        <v>103771.599644268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RCffoIpxeHlgj/I88omYZNwpYc2iW9Z0D4mzk8ZWUARb83yIJAHa2RedjR12HCVZ83Ooeozlm+xNtAK1GDpysw==" saltValue="TLdfbGdAKRbcIojkXC78Dw==" spinCount="100000" sheet="1" objects="1" scenarios="1"/>
  <mergeCells count="1">
    <mergeCell ref="A1:B1"/>
  </mergeCells>
  <conditionalFormatting sqref="B8:J37">
    <cfRule type="cellIs" dxfId="214" priority="42" operator="between">
      <formula>0</formula>
      <formula>0.1</formula>
    </cfRule>
    <cfRule type="cellIs" dxfId="213" priority="43" operator="lessThan">
      <formula>0</formula>
    </cfRule>
    <cfRule type="cellIs" dxfId="212" priority="44" operator="greaterThanOrEqual">
      <formula>0.1</formula>
    </cfRule>
  </conditionalFormatting>
  <conditionalFormatting sqref="A1:XFD1 A3:XFD6 B2:XFD2 A38:XFD1048576 B8:XFD37 A7 K7:XFD7">
    <cfRule type="cellIs" dxfId="211" priority="41" operator="between">
      <formula>-0.1</formula>
      <formula>0</formula>
    </cfRule>
  </conditionalFormatting>
  <conditionalFormatting sqref="A2">
    <cfRule type="cellIs" dxfId="210" priority="40" operator="between">
      <formula>-0.1</formula>
      <formula>0</formula>
    </cfRule>
  </conditionalFormatting>
  <conditionalFormatting sqref="A8:A37">
    <cfRule type="cellIs" dxfId="209" priority="3" operator="between">
      <formula>-0.1</formula>
      <formula>0</formula>
    </cfRule>
  </conditionalFormatting>
  <conditionalFormatting sqref="C7:J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I38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tr">
        <f>'Table of Contents'!A57&amp;", "&amp;'Table of Contents'!A3</f>
        <v>Total Number of UCITS Funds, 2017:Q3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90">
        <v>987</v>
      </c>
      <c r="C8" s="88">
        <v>266</v>
      </c>
      <c r="D8" s="88">
        <v>344</v>
      </c>
      <c r="E8" s="88">
        <v>328</v>
      </c>
      <c r="F8" s="88">
        <v>3</v>
      </c>
      <c r="G8" s="88">
        <v>9</v>
      </c>
      <c r="H8" s="88">
        <v>31</v>
      </c>
      <c r="I8" s="90">
        <v>6</v>
      </c>
    </row>
    <row r="9" spans="1:9" ht="16.5" customHeight="1" x14ac:dyDescent="0.3">
      <c r="A9" s="46" t="s">
        <v>224</v>
      </c>
      <c r="B9" s="72">
        <v>640</v>
      </c>
      <c r="C9" s="87">
        <v>203</v>
      </c>
      <c r="D9" s="87">
        <v>54</v>
      </c>
      <c r="E9" s="87">
        <v>165</v>
      </c>
      <c r="F9" s="87">
        <v>11</v>
      </c>
      <c r="G9" s="87">
        <v>207</v>
      </c>
      <c r="H9" s="87">
        <v>0</v>
      </c>
      <c r="I9" s="72">
        <v>0</v>
      </c>
    </row>
    <row r="10" spans="1:9" ht="16.5" customHeight="1" x14ac:dyDescent="0.3">
      <c r="A10" s="46" t="s">
        <v>225</v>
      </c>
      <c r="B10" s="90">
        <v>113</v>
      </c>
      <c r="C10" s="88">
        <v>35</v>
      </c>
      <c r="D10" s="88">
        <v>8</v>
      </c>
      <c r="E10" s="88">
        <v>57</v>
      </c>
      <c r="F10" s="88">
        <v>7</v>
      </c>
      <c r="G10" s="88">
        <v>0</v>
      </c>
      <c r="H10" s="88">
        <v>0</v>
      </c>
      <c r="I10" s="90">
        <v>6</v>
      </c>
    </row>
    <row r="11" spans="1:9" ht="16.5" customHeight="1" x14ac:dyDescent="0.3">
      <c r="A11" s="46" t="s">
        <v>226</v>
      </c>
      <c r="B11" s="72">
        <v>94</v>
      </c>
      <c r="C11" s="87">
        <v>26</v>
      </c>
      <c r="D11" s="87">
        <v>17</v>
      </c>
      <c r="E11" s="87">
        <v>8</v>
      </c>
      <c r="F11" s="87">
        <v>22</v>
      </c>
      <c r="G11" s="87">
        <v>0</v>
      </c>
      <c r="H11" s="87">
        <v>0</v>
      </c>
      <c r="I11" s="72">
        <v>21</v>
      </c>
    </row>
    <row r="12" spans="1:9" ht="16.5" customHeight="1" x14ac:dyDescent="0.3">
      <c r="A12" s="46" t="s">
        <v>227</v>
      </c>
      <c r="B12" s="90">
        <v>24</v>
      </c>
      <c r="C12" s="88">
        <v>3</v>
      </c>
      <c r="D12" s="88">
        <v>7</v>
      </c>
      <c r="E12" s="88">
        <v>14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228</v>
      </c>
      <c r="B13" s="72">
        <v>150</v>
      </c>
      <c r="C13" s="87">
        <v>26</v>
      </c>
      <c r="D13" s="87">
        <v>38</v>
      </c>
      <c r="E13" s="87">
        <v>66</v>
      </c>
      <c r="F13" s="87">
        <v>2</v>
      </c>
      <c r="G13" s="87">
        <v>3</v>
      </c>
      <c r="H13" s="87">
        <v>0</v>
      </c>
      <c r="I13" s="72">
        <v>15</v>
      </c>
    </row>
    <row r="14" spans="1:9" ht="16.5" customHeight="1" x14ac:dyDescent="0.3">
      <c r="A14" s="46" t="s">
        <v>229</v>
      </c>
      <c r="B14" s="90">
        <v>624</v>
      </c>
      <c r="C14" s="88">
        <v>291</v>
      </c>
      <c r="D14" s="88">
        <v>231</v>
      </c>
      <c r="E14" s="88">
        <v>97</v>
      </c>
      <c r="F14" s="88">
        <v>1</v>
      </c>
      <c r="G14" s="88">
        <v>0</v>
      </c>
      <c r="H14" s="88">
        <v>0</v>
      </c>
      <c r="I14" s="90">
        <v>4</v>
      </c>
    </row>
    <row r="15" spans="1:9" ht="16.5" customHeight="1" x14ac:dyDescent="0.3">
      <c r="A15" s="46" t="s">
        <v>230</v>
      </c>
      <c r="B15" s="72">
        <v>341</v>
      </c>
      <c r="C15" s="87">
        <v>183</v>
      </c>
      <c r="D15" s="87">
        <v>83</v>
      </c>
      <c r="E15" s="87">
        <v>64</v>
      </c>
      <c r="F15" s="87">
        <v>8</v>
      </c>
      <c r="G15" s="87">
        <v>0</v>
      </c>
      <c r="H15" s="87">
        <v>0</v>
      </c>
      <c r="I15" s="72">
        <v>3</v>
      </c>
    </row>
    <row r="16" spans="1:9" ht="16.5" customHeight="1" x14ac:dyDescent="0.3">
      <c r="A16" s="46" t="s">
        <v>231</v>
      </c>
      <c r="B16" s="90">
        <v>3164</v>
      </c>
      <c r="C16" s="88">
        <v>1173</v>
      </c>
      <c r="D16" s="88">
        <v>594</v>
      </c>
      <c r="E16" s="88">
        <v>1187</v>
      </c>
      <c r="F16" s="88">
        <v>141</v>
      </c>
      <c r="G16" s="88">
        <v>69</v>
      </c>
      <c r="H16" s="88">
        <v>0</v>
      </c>
      <c r="I16" s="90">
        <v>0</v>
      </c>
    </row>
    <row r="17" spans="1:9" ht="16.5" customHeight="1" x14ac:dyDescent="0.3">
      <c r="A17" s="46" t="s">
        <v>232</v>
      </c>
      <c r="B17" s="72">
        <v>1886</v>
      </c>
      <c r="C17" s="87">
        <v>652</v>
      </c>
      <c r="D17" s="87">
        <v>388</v>
      </c>
      <c r="E17" s="87">
        <v>676</v>
      </c>
      <c r="F17" s="87">
        <v>16</v>
      </c>
      <c r="G17" s="87">
        <v>1</v>
      </c>
      <c r="H17" s="87">
        <v>47</v>
      </c>
      <c r="I17" s="72">
        <v>106</v>
      </c>
    </row>
    <row r="18" spans="1:9" ht="16.5" customHeight="1" x14ac:dyDescent="0.3">
      <c r="A18" s="46" t="s">
        <v>233</v>
      </c>
      <c r="B18" s="90">
        <v>158</v>
      </c>
      <c r="C18" s="88">
        <v>62</v>
      </c>
      <c r="D18" s="88">
        <v>39</v>
      </c>
      <c r="E18" s="88">
        <v>38</v>
      </c>
      <c r="F18" s="88">
        <v>16</v>
      </c>
      <c r="G18" s="88">
        <v>0</v>
      </c>
      <c r="H18" s="88">
        <v>0</v>
      </c>
      <c r="I18" s="90">
        <v>3</v>
      </c>
    </row>
    <row r="19" spans="1:9" ht="16.5" customHeight="1" x14ac:dyDescent="0.3">
      <c r="A19" s="46" t="s">
        <v>234</v>
      </c>
      <c r="B19" s="72">
        <v>28</v>
      </c>
      <c r="C19" s="87">
        <v>10</v>
      </c>
      <c r="D19" s="87">
        <v>5</v>
      </c>
      <c r="E19" s="87">
        <v>6</v>
      </c>
      <c r="F19" s="87">
        <v>0</v>
      </c>
      <c r="G19" s="87">
        <v>0</v>
      </c>
      <c r="H19" s="87">
        <v>6</v>
      </c>
      <c r="I19" s="72">
        <v>1</v>
      </c>
    </row>
    <row r="20" spans="1:9" ht="16.5" customHeight="1" x14ac:dyDescent="0.3">
      <c r="A20" s="46" t="s">
        <v>235</v>
      </c>
      <c r="B20" s="90">
        <v>4193</v>
      </c>
      <c r="C20" s="88">
        <v>2088</v>
      </c>
      <c r="D20" s="88">
        <v>996</v>
      </c>
      <c r="E20" s="88">
        <v>580</v>
      </c>
      <c r="F20" s="88">
        <v>100</v>
      </c>
      <c r="G20" s="88">
        <v>0</v>
      </c>
      <c r="H20" s="88">
        <v>0</v>
      </c>
      <c r="I20" s="90">
        <v>429</v>
      </c>
    </row>
    <row r="21" spans="1:9" ht="16.5" customHeight="1" x14ac:dyDescent="0.3">
      <c r="A21" s="46" t="s">
        <v>236</v>
      </c>
      <c r="B21" s="72">
        <v>1037</v>
      </c>
      <c r="C21" s="87">
        <v>106</v>
      </c>
      <c r="D21" s="87">
        <v>219</v>
      </c>
      <c r="E21" s="87">
        <v>432</v>
      </c>
      <c r="F21" s="87">
        <v>11</v>
      </c>
      <c r="G21" s="87">
        <v>23</v>
      </c>
      <c r="H21" s="87">
        <v>246</v>
      </c>
      <c r="I21" s="72">
        <v>0</v>
      </c>
    </row>
    <row r="22" spans="1:9" ht="16.5" customHeight="1" x14ac:dyDescent="0.3">
      <c r="A22" s="46" t="s">
        <v>237</v>
      </c>
      <c r="B22" s="90">
        <v>864</v>
      </c>
      <c r="C22" s="88">
        <v>309</v>
      </c>
      <c r="D22" s="88">
        <v>222</v>
      </c>
      <c r="E22" s="88">
        <v>150</v>
      </c>
      <c r="F22" s="88">
        <v>29</v>
      </c>
      <c r="G22" s="88">
        <v>0</v>
      </c>
      <c r="H22" s="88">
        <v>1</v>
      </c>
      <c r="I22" s="90">
        <v>153</v>
      </c>
    </row>
    <row r="23" spans="1:9" ht="16.5" customHeight="1" x14ac:dyDescent="0.3">
      <c r="A23" s="46" t="s">
        <v>238</v>
      </c>
      <c r="B23" s="72">
        <v>10026</v>
      </c>
      <c r="C23" s="87">
        <v>3413</v>
      </c>
      <c r="D23" s="87">
        <v>2523</v>
      </c>
      <c r="E23" s="87">
        <v>2832</v>
      </c>
      <c r="F23" s="87">
        <v>193</v>
      </c>
      <c r="G23" s="87">
        <v>0</v>
      </c>
      <c r="H23" s="87">
        <v>0</v>
      </c>
      <c r="I23" s="72">
        <v>1065</v>
      </c>
    </row>
    <row r="24" spans="1:9" ht="16.5" customHeight="1" x14ac:dyDescent="0.3">
      <c r="A24" s="46" t="s">
        <v>239</v>
      </c>
      <c r="B24" s="90">
        <v>111</v>
      </c>
      <c r="C24" s="88">
        <v>20</v>
      </c>
      <c r="D24" s="88">
        <v>21</v>
      </c>
      <c r="E24" s="88">
        <v>19</v>
      </c>
      <c r="F24" s="88">
        <v>1</v>
      </c>
      <c r="G24" s="88">
        <v>0</v>
      </c>
      <c r="H24" s="88">
        <v>1</v>
      </c>
      <c r="I24" s="90">
        <v>49</v>
      </c>
    </row>
    <row r="25" spans="1:9" ht="16.5" customHeight="1" x14ac:dyDescent="0.3">
      <c r="A25" s="46" t="s">
        <v>240</v>
      </c>
      <c r="B25" s="72">
        <v>101</v>
      </c>
      <c r="C25" s="87">
        <v>56</v>
      </c>
      <c r="D25" s="87">
        <v>34</v>
      </c>
      <c r="E25" s="87">
        <v>9</v>
      </c>
      <c r="F25" s="87">
        <v>0</v>
      </c>
      <c r="G25" s="87">
        <v>0</v>
      </c>
      <c r="H25" s="87">
        <v>0</v>
      </c>
      <c r="I25" s="72">
        <v>2</v>
      </c>
    </row>
    <row r="26" spans="1:9" ht="16.5" customHeight="1" x14ac:dyDescent="0.3">
      <c r="A26" s="46" t="s">
        <v>241</v>
      </c>
      <c r="B26" s="90">
        <v>738</v>
      </c>
      <c r="C26" s="88">
        <v>392</v>
      </c>
      <c r="D26" s="88">
        <v>178</v>
      </c>
      <c r="E26" s="88">
        <v>77</v>
      </c>
      <c r="F26" s="88">
        <v>45</v>
      </c>
      <c r="G26" s="88">
        <v>0</v>
      </c>
      <c r="H26" s="88">
        <v>0</v>
      </c>
      <c r="I26" s="90">
        <v>46</v>
      </c>
    </row>
    <row r="27" spans="1:9" ht="16.5" customHeight="1" x14ac:dyDescent="0.3">
      <c r="A27" s="46" t="s">
        <v>242</v>
      </c>
      <c r="B27" s="72">
        <v>323</v>
      </c>
      <c r="C27" s="87">
        <v>119</v>
      </c>
      <c r="D27" s="87">
        <v>63</v>
      </c>
      <c r="E27" s="87">
        <v>79</v>
      </c>
      <c r="F27" s="87">
        <v>43</v>
      </c>
      <c r="G27" s="87">
        <v>0</v>
      </c>
      <c r="H27" s="87">
        <v>14</v>
      </c>
      <c r="I27" s="72">
        <v>5</v>
      </c>
    </row>
    <row r="28" spans="1:9" ht="16.5" customHeight="1" x14ac:dyDescent="0.3">
      <c r="A28" s="46" t="s">
        <v>243</v>
      </c>
      <c r="B28" s="90">
        <v>118</v>
      </c>
      <c r="C28" s="88">
        <v>43</v>
      </c>
      <c r="D28" s="88">
        <v>22</v>
      </c>
      <c r="E28" s="88">
        <v>40</v>
      </c>
      <c r="F28" s="88">
        <v>3</v>
      </c>
      <c r="G28" s="88">
        <v>0</v>
      </c>
      <c r="H28" s="88">
        <v>0</v>
      </c>
      <c r="I28" s="90">
        <v>10</v>
      </c>
    </row>
    <row r="29" spans="1:9" ht="16.5" customHeight="1" x14ac:dyDescent="0.3">
      <c r="A29" s="46" t="s">
        <v>244</v>
      </c>
      <c r="B29" s="72">
        <v>77</v>
      </c>
      <c r="C29" s="87">
        <v>17</v>
      </c>
      <c r="D29" s="87">
        <v>12</v>
      </c>
      <c r="E29" s="87">
        <v>21</v>
      </c>
      <c r="F29" s="87">
        <v>1</v>
      </c>
      <c r="G29" s="87">
        <v>2</v>
      </c>
      <c r="H29" s="87">
        <v>11</v>
      </c>
      <c r="I29" s="72">
        <v>13</v>
      </c>
    </row>
    <row r="30" spans="1:9" ht="16.5" customHeight="1" x14ac:dyDescent="0.3">
      <c r="A30" s="46" t="s">
        <v>245</v>
      </c>
      <c r="B30" s="90">
        <v>68</v>
      </c>
      <c r="C30" s="88">
        <v>8</v>
      </c>
      <c r="D30" s="88">
        <v>23</v>
      </c>
      <c r="E30" s="88">
        <v>36</v>
      </c>
      <c r="F30" s="88">
        <v>1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246</v>
      </c>
      <c r="B31" s="72">
        <v>108</v>
      </c>
      <c r="C31" s="87">
        <v>71</v>
      </c>
      <c r="D31" s="87">
        <v>9</v>
      </c>
      <c r="E31" s="87">
        <v>23</v>
      </c>
      <c r="F31" s="87">
        <v>4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247</v>
      </c>
      <c r="B32" s="90">
        <v>1723</v>
      </c>
      <c r="C32" s="88">
        <v>728</v>
      </c>
      <c r="D32" s="88">
        <v>441</v>
      </c>
      <c r="E32" s="88">
        <v>383</v>
      </c>
      <c r="F32" s="88">
        <v>37</v>
      </c>
      <c r="G32" s="88">
        <v>2</v>
      </c>
      <c r="H32" s="88">
        <v>132</v>
      </c>
      <c r="I32" s="90">
        <v>0</v>
      </c>
    </row>
    <row r="33" spans="1:9" ht="16.5" customHeight="1" x14ac:dyDescent="0.3">
      <c r="A33" s="46" t="s">
        <v>248</v>
      </c>
      <c r="B33" s="72">
        <v>542</v>
      </c>
      <c r="C33" s="87">
        <v>316</v>
      </c>
      <c r="D33" s="87">
        <v>78</v>
      </c>
      <c r="E33" s="87">
        <v>117</v>
      </c>
      <c r="F33" s="87">
        <v>30</v>
      </c>
      <c r="G33" s="87">
        <v>0</v>
      </c>
      <c r="H33" s="87">
        <v>1</v>
      </c>
      <c r="I33" s="72">
        <v>0</v>
      </c>
    </row>
    <row r="34" spans="1:9" ht="16.5" customHeight="1" x14ac:dyDescent="0.3">
      <c r="A34" s="46" t="s">
        <v>249</v>
      </c>
      <c r="B34" s="90">
        <v>891</v>
      </c>
      <c r="C34" s="88">
        <v>411</v>
      </c>
      <c r="D34" s="88">
        <v>258</v>
      </c>
      <c r="E34" s="88">
        <v>203</v>
      </c>
      <c r="F34" s="88">
        <v>19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250</v>
      </c>
      <c r="B35" s="72">
        <v>379</v>
      </c>
      <c r="C35" s="87">
        <v>66</v>
      </c>
      <c r="D35" s="87">
        <v>88</v>
      </c>
      <c r="E35" s="87">
        <v>76</v>
      </c>
      <c r="F35" s="87">
        <v>25</v>
      </c>
      <c r="G35" s="87">
        <v>5</v>
      </c>
      <c r="H35" s="87">
        <v>51</v>
      </c>
      <c r="I35" s="72">
        <v>68</v>
      </c>
    </row>
    <row r="36" spans="1:9" ht="16.5" customHeight="1" x14ac:dyDescent="0.3">
      <c r="A36" s="46" t="s">
        <v>251</v>
      </c>
      <c r="B36" s="90">
        <v>1983</v>
      </c>
      <c r="C36" s="88">
        <v>1085</v>
      </c>
      <c r="D36" s="88">
        <v>321</v>
      </c>
      <c r="E36" s="88">
        <v>423</v>
      </c>
      <c r="F36" s="88">
        <v>21</v>
      </c>
      <c r="G36" s="88">
        <v>2</v>
      </c>
      <c r="H36" s="88">
        <v>53</v>
      </c>
      <c r="I36" s="90">
        <v>78</v>
      </c>
    </row>
    <row r="37" spans="1:9" ht="16.5" customHeight="1" x14ac:dyDescent="0.3">
      <c r="A37" s="47" t="s">
        <v>77</v>
      </c>
      <c r="B37" s="77">
        <v>31491</v>
      </c>
      <c r="C37" s="89">
        <v>12178</v>
      </c>
      <c r="D37" s="89">
        <v>7316</v>
      </c>
      <c r="E37" s="89">
        <v>8206</v>
      </c>
      <c r="F37" s="89">
        <v>790</v>
      </c>
      <c r="G37" s="89">
        <v>323</v>
      </c>
      <c r="H37" s="89">
        <v>594</v>
      </c>
      <c r="I37" s="77">
        <v>2084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DzRMOukRECfnk3rsOkI6EC/2UsXpqxB6CQLH53n/epkepQIEkiAtbNXUmb7gXD/gtvCSXBVgBLo9CHzmA2YpEA==" saltValue="HObc9YFA/ioTaWaKPGyacw==" spinCount="100000" sheet="1" objects="1" scenarios="1"/>
  <mergeCells count="1">
    <mergeCell ref="A1:B1"/>
  </mergeCells>
  <conditionalFormatting sqref="A8:A37">
    <cfRule type="cellIs" dxfId="206" priority="3" operator="between">
      <formula>-0.1</formula>
      <formula>0</formula>
    </cfRule>
  </conditionalFormatting>
  <conditionalFormatting sqref="C7:I7">
    <cfRule type="cellIs" dxfId="205" priority="2" operator="between">
      <formula>-0.1</formula>
      <formula>0</formula>
    </cfRule>
  </conditionalFormatting>
  <conditionalFormatting sqref="B7">
    <cfRule type="cellIs" dxfId="20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41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'Table of Contents'!A58&amp;", "&amp;'Table of Contents'!A3</f>
        <v>Total Number of UCITS ETFs and UCITS Funds of Funds, 2017:Q3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221</v>
      </c>
      <c r="H8" s="88">
        <v>55</v>
      </c>
      <c r="I8" s="88">
        <v>13</v>
      </c>
      <c r="J8" s="88">
        <v>153</v>
      </c>
      <c r="K8" s="88">
        <v>0</v>
      </c>
    </row>
    <row r="9" spans="1:11" ht="16.5" customHeight="1" x14ac:dyDescent="0.3">
      <c r="A9" s="46" t="s">
        <v>224</v>
      </c>
      <c r="B9" s="87">
        <v>4</v>
      </c>
      <c r="C9" s="87">
        <v>1</v>
      </c>
      <c r="D9" s="87">
        <v>0</v>
      </c>
      <c r="E9" s="87">
        <v>3</v>
      </c>
      <c r="F9" s="65"/>
      <c r="G9" s="87">
        <v>135</v>
      </c>
      <c r="H9" s="87">
        <v>9</v>
      </c>
      <c r="I9" s="87">
        <v>9</v>
      </c>
      <c r="J9" s="87">
        <v>115</v>
      </c>
      <c r="K9" s="87">
        <v>2</v>
      </c>
    </row>
    <row r="10" spans="1:11" ht="16.5" customHeight="1" x14ac:dyDescent="0.3">
      <c r="A10" s="46" t="s">
        <v>225</v>
      </c>
      <c r="B10" s="88">
        <v>1</v>
      </c>
      <c r="C10" s="88">
        <v>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226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227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228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15</v>
      </c>
      <c r="H13" s="87">
        <v>0</v>
      </c>
      <c r="I13" s="87">
        <v>0</v>
      </c>
      <c r="J13" s="87">
        <v>0</v>
      </c>
      <c r="K13" s="87">
        <v>15</v>
      </c>
    </row>
    <row r="14" spans="1:11" ht="16.5" customHeight="1" x14ac:dyDescent="0.3">
      <c r="A14" s="46" t="s">
        <v>229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76</v>
      </c>
      <c r="H14" s="88">
        <v>9</v>
      </c>
      <c r="I14" s="88">
        <v>9</v>
      </c>
      <c r="J14" s="88">
        <v>55</v>
      </c>
      <c r="K14" s="88">
        <v>3</v>
      </c>
    </row>
    <row r="15" spans="1:11" ht="16.5" customHeight="1" x14ac:dyDescent="0.3">
      <c r="A15" s="46" t="s">
        <v>230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61</v>
      </c>
      <c r="H15" s="87">
        <v>16</v>
      </c>
      <c r="I15" s="87">
        <v>6</v>
      </c>
      <c r="J15" s="87">
        <v>39</v>
      </c>
      <c r="K15" s="87">
        <v>0</v>
      </c>
    </row>
    <row r="16" spans="1:11" ht="16.5" customHeight="1" x14ac:dyDescent="0.3">
      <c r="A16" s="46" t="s">
        <v>231</v>
      </c>
      <c r="B16" s="88">
        <v>253</v>
      </c>
      <c r="C16" s="88">
        <v>185</v>
      </c>
      <c r="D16" s="88">
        <v>42</v>
      </c>
      <c r="E16" s="88">
        <v>26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232</v>
      </c>
      <c r="B17" s="87">
        <v>111</v>
      </c>
      <c r="C17" s="87">
        <v>80</v>
      </c>
      <c r="D17" s="87">
        <v>29</v>
      </c>
      <c r="E17" s="87">
        <v>2</v>
      </c>
      <c r="F17" s="65"/>
      <c r="G17" s="87">
        <v>146</v>
      </c>
      <c r="H17" s="87">
        <v>38</v>
      </c>
      <c r="I17" s="87">
        <v>6</v>
      </c>
      <c r="J17" s="87">
        <v>99</v>
      </c>
      <c r="K17" s="87">
        <v>3</v>
      </c>
    </row>
    <row r="18" spans="1:11" ht="16.5" customHeight="1" x14ac:dyDescent="0.3">
      <c r="A18" s="46" t="s">
        <v>233</v>
      </c>
      <c r="B18" s="88">
        <v>2</v>
      </c>
      <c r="C18" s="88">
        <v>2</v>
      </c>
      <c r="D18" s="88">
        <v>0</v>
      </c>
      <c r="E18" s="88">
        <v>0</v>
      </c>
      <c r="F18" s="65"/>
      <c r="G18" s="88">
        <v>22</v>
      </c>
      <c r="H18" s="88">
        <v>12</v>
      </c>
      <c r="I18" s="88">
        <v>3</v>
      </c>
      <c r="J18" s="88">
        <v>7</v>
      </c>
      <c r="K18" s="88">
        <v>0</v>
      </c>
    </row>
    <row r="19" spans="1:11" ht="16.5" customHeight="1" x14ac:dyDescent="0.3">
      <c r="A19" s="46" t="s">
        <v>234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235</v>
      </c>
      <c r="B20" s="88">
        <v>660</v>
      </c>
      <c r="C20" s="88">
        <v>483</v>
      </c>
      <c r="D20" s="88">
        <v>143</v>
      </c>
      <c r="E20" s="88">
        <v>34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236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226</v>
      </c>
      <c r="H21" s="87">
        <v>11</v>
      </c>
      <c r="I21" s="87">
        <v>12</v>
      </c>
      <c r="J21" s="87">
        <v>203</v>
      </c>
      <c r="K21" s="87">
        <v>0</v>
      </c>
    </row>
    <row r="22" spans="1:11" ht="16.5" customHeight="1" x14ac:dyDescent="0.3">
      <c r="A22" s="46" t="s">
        <v>237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41</v>
      </c>
      <c r="H22" s="88">
        <v>0</v>
      </c>
      <c r="I22" s="88">
        <v>5</v>
      </c>
      <c r="J22" s="88">
        <v>0</v>
      </c>
      <c r="K22" s="88">
        <v>36</v>
      </c>
    </row>
    <row r="23" spans="1:11" ht="16.5" customHeight="1" x14ac:dyDescent="0.3">
      <c r="A23" s="46" t="s">
        <v>238</v>
      </c>
      <c r="B23" s="87">
        <v>385</v>
      </c>
      <c r="C23" s="87">
        <v>0</v>
      </c>
      <c r="D23" s="87">
        <v>0</v>
      </c>
      <c r="E23" s="87">
        <v>0</v>
      </c>
      <c r="F23" s="65"/>
      <c r="G23" s="87">
        <v>998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239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1</v>
      </c>
      <c r="H24" s="88">
        <v>0</v>
      </c>
      <c r="I24" s="88">
        <v>0</v>
      </c>
      <c r="J24" s="88">
        <v>0</v>
      </c>
      <c r="K24" s="88">
        <v>1</v>
      </c>
    </row>
    <row r="25" spans="1:11" ht="16.5" customHeight="1" x14ac:dyDescent="0.3">
      <c r="A25" s="46" t="s">
        <v>240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10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241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242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26</v>
      </c>
      <c r="H27" s="87">
        <v>11</v>
      </c>
      <c r="I27" s="87">
        <v>2</v>
      </c>
      <c r="J27" s="87">
        <v>11</v>
      </c>
      <c r="K27" s="87">
        <v>2</v>
      </c>
    </row>
    <row r="28" spans="1:11" ht="16.5" customHeight="1" x14ac:dyDescent="0.3">
      <c r="A28" s="46" t="s">
        <v>243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24</v>
      </c>
      <c r="H28" s="88">
        <v>0</v>
      </c>
      <c r="I28" s="88">
        <v>0</v>
      </c>
      <c r="J28" s="88">
        <v>24</v>
      </c>
      <c r="K28" s="88">
        <v>0</v>
      </c>
    </row>
    <row r="29" spans="1:11" ht="16.5" customHeight="1" x14ac:dyDescent="0.3">
      <c r="A29" s="46" t="s">
        <v>244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245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246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247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248</v>
      </c>
      <c r="B33" s="87">
        <v>10</v>
      </c>
      <c r="C33" s="87">
        <v>10</v>
      </c>
      <c r="D33" s="87">
        <v>0</v>
      </c>
      <c r="E33" s="87">
        <v>0</v>
      </c>
      <c r="F33" s="65"/>
      <c r="G33" s="87">
        <v>63</v>
      </c>
      <c r="H33" s="87">
        <v>17</v>
      </c>
      <c r="I33" s="87">
        <v>4</v>
      </c>
      <c r="J33" s="87">
        <v>42</v>
      </c>
      <c r="K33" s="87">
        <v>0</v>
      </c>
    </row>
    <row r="34" spans="1:11" ht="16.5" customHeight="1" x14ac:dyDescent="0.3">
      <c r="A34" s="46" t="s">
        <v>249</v>
      </c>
      <c r="B34" s="88">
        <v>21</v>
      </c>
      <c r="C34" s="88">
        <v>10</v>
      </c>
      <c r="D34" s="88">
        <v>1</v>
      </c>
      <c r="E34" s="88">
        <v>10</v>
      </c>
      <c r="F34" s="65"/>
      <c r="G34" s="88">
        <v>43</v>
      </c>
      <c r="H34" s="88">
        <v>5</v>
      </c>
      <c r="I34" s="88">
        <v>7</v>
      </c>
      <c r="J34" s="88">
        <v>30</v>
      </c>
      <c r="K34" s="88">
        <v>1</v>
      </c>
    </row>
    <row r="35" spans="1:11" ht="16.5" customHeight="1" x14ac:dyDescent="0.3">
      <c r="A35" s="46" t="s">
        <v>250</v>
      </c>
      <c r="B35" s="87">
        <v>13</v>
      </c>
      <c r="C35" s="87">
        <v>0</v>
      </c>
      <c r="D35" s="87">
        <v>0</v>
      </c>
      <c r="E35" s="87">
        <v>0</v>
      </c>
      <c r="F35" s="65"/>
      <c r="G35" s="87">
        <v>13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251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154</v>
      </c>
      <c r="H36" s="88">
        <v>20</v>
      </c>
      <c r="I36" s="88">
        <v>5</v>
      </c>
      <c r="J36" s="88">
        <v>116</v>
      </c>
      <c r="K36" s="88">
        <v>13</v>
      </c>
    </row>
    <row r="37" spans="1:11" ht="16.5" customHeight="1" x14ac:dyDescent="0.3">
      <c r="A37" s="47" t="s">
        <v>77</v>
      </c>
      <c r="B37" s="89">
        <v>1477</v>
      </c>
      <c r="C37" s="89">
        <v>776</v>
      </c>
      <c r="D37" s="89">
        <v>215</v>
      </c>
      <c r="E37" s="89">
        <v>75</v>
      </c>
      <c r="F37" s="68"/>
      <c r="G37" s="89">
        <v>2278</v>
      </c>
      <c r="H37" s="89">
        <v>205</v>
      </c>
      <c r="I37" s="89">
        <v>81</v>
      </c>
      <c r="J37" s="89">
        <v>895</v>
      </c>
      <c r="K37" s="89">
        <v>76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tMOyTi3jpi6HvoBE29ml86PqIadQrxpmBveoL6RlKR64yOQzXgR1kKS/SgUbAHsc/663zE6HQvcV6l1Qhrq4zQ==" saltValue="GWjCY0h9/R1D1tBf8IDEKw==" spinCount="100000" sheet="1" objects="1" scenarios="1"/>
  <mergeCells count="1">
    <mergeCell ref="A1:B1"/>
  </mergeCells>
  <conditionalFormatting sqref="A8:A37">
    <cfRule type="cellIs" dxfId="203" priority="5" operator="between">
      <formula>-0.1</formula>
      <formula>0</formula>
    </cfRule>
  </conditionalFormatting>
  <conditionalFormatting sqref="C7:E7">
    <cfRule type="cellIs" dxfId="202" priority="4" operator="between">
      <formula>-0.1</formula>
      <formula>0</formula>
    </cfRule>
  </conditionalFormatting>
  <conditionalFormatting sqref="H7:K7">
    <cfRule type="cellIs" dxfId="201" priority="3" operator="between">
      <formula>-0.1</formula>
      <formula>0</formula>
    </cfRule>
  </conditionalFormatting>
  <conditionalFormatting sqref="B7">
    <cfRule type="cellIs" dxfId="200" priority="2" operator="between">
      <formula>-0.1</formula>
      <formula>0</formula>
    </cfRule>
  </conditionalFormatting>
  <conditionalFormatting sqref="G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J38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tr">
        <f>'Table of Contents'!A59&amp;", "&amp;'Table of Contents'!A3</f>
        <v>Total Number of AIF Funds, 2017:Q3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73">
        <v>1041</v>
      </c>
      <c r="C8" s="74">
        <v>78</v>
      </c>
      <c r="D8" s="73">
        <v>209</v>
      </c>
      <c r="E8" s="73">
        <v>692</v>
      </c>
      <c r="F8" s="73">
        <v>0</v>
      </c>
      <c r="G8" s="73">
        <v>29</v>
      </c>
      <c r="H8" s="73">
        <v>15</v>
      </c>
      <c r="I8" s="131">
        <v>12</v>
      </c>
      <c r="J8" s="75">
        <v>6</v>
      </c>
    </row>
    <row r="9" spans="1:10" ht="16.5" customHeight="1" x14ac:dyDescent="0.3">
      <c r="A9" s="46" t="s">
        <v>224</v>
      </c>
      <c r="B9" s="64">
        <v>513</v>
      </c>
      <c r="C9" s="71">
        <v>55</v>
      </c>
      <c r="D9" s="64">
        <v>33</v>
      </c>
      <c r="E9" s="64">
        <v>62</v>
      </c>
      <c r="F9" s="64">
        <v>2</v>
      </c>
      <c r="G9" s="64">
        <v>337</v>
      </c>
      <c r="H9" s="64">
        <v>0</v>
      </c>
      <c r="I9" s="130">
        <v>0</v>
      </c>
      <c r="J9" s="72">
        <v>24</v>
      </c>
    </row>
    <row r="10" spans="1:10" ht="16.5" customHeight="1" x14ac:dyDescent="0.3">
      <c r="A10" s="46" t="s">
        <v>225</v>
      </c>
      <c r="B10" s="73">
        <v>2</v>
      </c>
      <c r="C10" s="74">
        <v>0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226</v>
      </c>
      <c r="B11" s="64">
        <v>39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1</v>
      </c>
      <c r="J11" s="72">
        <v>38</v>
      </c>
    </row>
    <row r="12" spans="1:10" ht="16.5" customHeight="1" x14ac:dyDescent="0.3">
      <c r="A12" s="46" t="s">
        <v>227</v>
      </c>
      <c r="B12" s="73">
        <v>198</v>
      </c>
      <c r="C12" s="74">
        <v>27</v>
      </c>
      <c r="D12" s="73">
        <v>8</v>
      </c>
      <c r="E12" s="73">
        <v>47</v>
      </c>
      <c r="F12" s="73">
        <v>0</v>
      </c>
      <c r="G12" s="73">
        <v>0</v>
      </c>
      <c r="H12" s="73">
        <v>0</v>
      </c>
      <c r="I12" s="131">
        <v>39</v>
      </c>
      <c r="J12" s="75">
        <v>77</v>
      </c>
    </row>
    <row r="13" spans="1:10" ht="16.5" customHeight="1" x14ac:dyDescent="0.3">
      <c r="A13" s="46" t="s">
        <v>228</v>
      </c>
      <c r="B13" s="64">
        <v>4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4</v>
      </c>
      <c r="J13" s="72">
        <v>0</v>
      </c>
    </row>
    <row r="14" spans="1:10" ht="16.5" customHeight="1" x14ac:dyDescent="0.3">
      <c r="A14" s="46" t="s">
        <v>229</v>
      </c>
      <c r="B14" s="73">
        <v>382</v>
      </c>
      <c r="C14" s="74">
        <v>166</v>
      </c>
      <c r="D14" s="73">
        <v>127</v>
      </c>
      <c r="E14" s="73">
        <v>60</v>
      </c>
      <c r="F14" s="73">
        <v>3</v>
      </c>
      <c r="G14" s="73">
        <v>0</v>
      </c>
      <c r="H14" s="73">
        <v>3</v>
      </c>
      <c r="I14" s="131">
        <v>0</v>
      </c>
      <c r="J14" s="75">
        <v>23</v>
      </c>
    </row>
    <row r="15" spans="1:10" ht="16.5" customHeight="1" x14ac:dyDescent="0.3">
      <c r="A15" s="46" t="s">
        <v>230</v>
      </c>
      <c r="B15" s="64">
        <v>104</v>
      </c>
      <c r="C15" s="71">
        <v>38</v>
      </c>
      <c r="D15" s="64">
        <v>21</v>
      </c>
      <c r="E15" s="64">
        <v>17</v>
      </c>
      <c r="F15" s="64">
        <v>1</v>
      </c>
      <c r="G15" s="64">
        <v>2</v>
      </c>
      <c r="H15" s="64">
        <v>0</v>
      </c>
      <c r="I15" s="130">
        <v>1</v>
      </c>
      <c r="J15" s="72">
        <v>24</v>
      </c>
    </row>
    <row r="16" spans="1:10" ht="16.5" customHeight="1" x14ac:dyDescent="0.3">
      <c r="A16" s="46" t="s">
        <v>231</v>
      </c>
      <c r="B16" s="73">
        <v>7725</v>
      </c>
      <c r="C16" s="74">
        <v>604</v>
      </c>
      <c r="D16" s="73">
        <v>518</v>
      </c>
      <c r="E16" s="73">
        <v>1865</v>
      </c>
      <c r="F16" s="73">
        <v>83</v>
      </c>
      <c r="G16" s="73">
        <v>266</v>
      </c>
      <c r="H16" s="73">
        <v>0</v>
      </c>
      <c r="I16" s="131">
        <v>471</v>
      </c>
      <c r="J16" s="75">
        <v>3918</v>
      </c>
    </row>
    <row r="17" spans="1:10" ht="16.5" customHeight="1" x14ac:dyDescent="0.3">
      <c r="A17" s="46" t="s">
        <v>232</v>
      </c>
      <c r="B17" s="64">
        <v>4346</v>
      </c>
      <c r="C17" s="71">
        <v>185</v>
      </c>
      <c r="D17" s="64">
        <v>640</v>
      </c>
      <c r="E17" s="64">
        <v>2700</v>
      </c>
      <c r="F17" s="64">
        <v>2</v>
      </c>
      <c r="G17" s="64">
        <v>0</v>
      </c>
      <c r="H17" s="64">
        <v>26</v>
      </c>
      <c r="I17" s="130">
        <v>448</v>
      </c>
      <c r="J17" s="72">
        <v>345</v>
      </c>
    </row>
    <row r="18" spans="1:10" ht="16.5" customHeight="1" x14ac:dyDescent="0.3">
      <c r="A18" s="46" t="s">
        <v>233</v>
      </c>
      <c r="B18" s="73">
        <v>7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5</v>
      </c>
      <c r="J18" s="75">
        <v>2</v>
      </c>
    </row>
    <row r="19" spans="1:10" ht="16.5" customHeight="1" x14ac:dyDescent="0.3">
      <c r="A19" s="46" t="s">
        <v>234</v>
      </c>
      <c r="B19" s="64">
        <v>554</v>
      </c>
      <c r="C19" s="71">
        <v>83</v>
      </c>
      <c r="D19" s="64">
        <v>50</v>
      </c>
      <c r="E19" s="64">
        <v>96</v>
      </c>
      <c r="F19" s="64">
        <v>48</v>
      </c>
      <c r="G19" s="64">
        <v>71</v>
      </c>
      <c r="H19" s="64">
        <v>147</v>
      </c>
      <c r="I19" s="130">
        <v>33</v>
      </c>
      <c r="J19" s="72">
        <v>26</v>
      </c>
    </row>
    <row r="20" spans="1:10" ht="16.5" customHeight="1" x14ac:dyDescent="0.3">
      <c r="A20" s="46" t="s">
        <v>235</v>
      </c>
      <c r="B20" s="73">
        <v>2511</v>
      </c>
      <c r="C20" s="74">
        <v>0</v>
      </c>
      <c r="D20" s="73">
        <v>0</v>
      </c>
      <c r="E20" s="73">
        <v>0</v>
      </c>
      <c r="F20" s="73">
        <v>7</v>
      </c>
      <c r="G20" s="73">
        <v>0</v>
      </c>
      <c r="H20" s="73">
        <v>0</v>
      </c>
      <c r="I20" s="131">
        <v>223</v>
      </c>
      <c r="J20" s="75">
        <v>2281</v>
      </c>
    </row>
    <row r="21" spans="1:10" ht="16.5" customHeight="1" x14ac:dyDescent="0.3">
      <c r="A21" s="46" t="s">
        <v>236</v>
      </c>
      <c r="B21" s="64">
        <v>546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18</v>
      </c>
      <c r="I21" s="130">
        <v>298</v>
      </c>
      <c r="J21" s="72">
        <v>230</v>
      </c>
    </row>
    <row r="22" spans="1:10" ht="16.5" customHeight="1" x14ac:dyDescent="0.3">
      <c r="A22" s="46" t="s">
        <v>237</v>
      </c>
      <c r="B22" s="73">
        <v>525</v>
      </c>
      <c r="C22" s="74">
        <v>56</v>
      </c>
      <c r="D22" s="73">
        <v>40</v>
      </c>
      <c r="E22" s="73">
        <v>81</v>
      </c>
      <c r="F22" s="73">
        <v>1</v>
      </c>
      <c r="G22" s="73">
        <v>0</v>
      </c>
      <c r="H22" s="73">
        <v>23</v>
      </c>
      <c r="I22" s="131">
        <v>4</v>
      </c>
      <c r="J22" s="75">
        <v>320</v>
      </c>
    </row>
    <row r="23" spans="1:10" ht="16.5" customHeight="1" x14ac:dyDescent="0.3">
      <c r="A23" s="46" t="s">
        <v>238</v>
      </c>
      <c r="B23" s="64">
        <v>4686</v>
      </c>
      <c r="C23" s="71">
        <v>384</v>
      </c>
      <c r="D23" s="64">
        <v>622</v>
      </c>
      <c r="E23" s="64">
        <v>1197</v>
      </c>
      <c r="F23" s="64">
        <v>67</v>
      </c>
      <c r="G23" s="64">
        <v>0</v>
      </c>
      <c r="H23" s="64">
        <v>0</v>
      </c>
      <c r="I23" s="130">
        <v>337</v>
      </c>
      <c r="J23" s="72">
        <v>2079</v>
      </c>
    </row>
    <row r="24" spans="1:10" ht="16.5" customHeight="1" x14ac:dyDescent="0.3">
      <c r="A24" s="46" t="s">
        <v>239</v>
      </c>
      <c r="B24" s="73">
        <v>567</v>
      </c>
      <c r="C24" s="74">
        <v>91</v>
      </c>
      <c r="D24" s="73">
        <v>36</v>
      </c>
      <c r="E24" s="73">
        <v>26</v>
      </c>
      <c r="F24" s="73">
        <v>0</v>
      </c>
      <c r="G24" s="73">
        <v>0</v>
      </c>
      <c r="H24" s="73">
        <v>4</v>
      </c>
      <c r="I24" s="131">
        <v>32</v>
      </c>
      <c r="J24" s="75">
        <v>378</v>
      </c>
    </row>
    <row r="25" spans="1:10" ht="16.5" customHeight="1" x14ac:dyDescent="0.3">
      <c r="A25" s="46" t="s">
        <v>240</v>
      </c>
      <c r="B25" s="64">
        <v>1711</v>
      </c>
      <c r="C25" s="71">
        <v>317</v>
      </c>
      <c r="D25" s="64">
        <v>224</v>
      </c>
      <c r="E25" s="64">
        <v>76</v>
      </c>
      <c r="F25" s="64">
        <v>0</v>
      </c>
      <c r="G25" s="64">
        <v>0</v>
      </c>
      <c r="H25" s="64">
        <v>0</v>
      </c>
      <c r="I25" s="130">
        <v>536</v>
      </c>
      <c r="J25" s="72">
        <v>558</v>
      </c>
    </row>
    <row r="26" spans="1:10" ht="16.5" customHeight="1" x14ac:dyDescent="0.3">
      <c r="A26" s="46" t="s">
        <v>241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242</v>
      </c>
      <c r="B27" s="64">
        <v>549</v>
      </c>
      <c r="C27" s="71">
        <v>92</v>
      </c>
      <c r="D27" s="64">
        <v>66</v>
      </c>
      <c r="E27" s="64">
        <v>81</v>
      </c>
      <c r="F27" s="64">
        <v>15</v>
      </c>
      <c r="G27" s="64">
        <v>0</v>
      </c>
      <c r="H27" s="64">
        <v>90</v>
      </c>
      <c r="I27" s="130">
        <v>23</v>
      </c>
      <c r="J27" s="72">
        <v>182</v>
      </c>
    </row>
    <row r="28" spans="1:10" ht="16.5" customHeight="1" x14ac:dyDescent="0.3">
      <c r="A28" s="46" t="s">
        <v>243</v>
      </c>
      <c r="B28" s="73">
        <v>273</v>
      </c>
      <c r="C28" s="74">
        <v>1</v>
      </c>
      <c r="D28" s="73">
        <v>2</v>
      </c>
      <c r="E28" s="73">
        <v>4</v>
      </c>
      <c r="F28" s="73">
        <v>2</v>
      </c>
      <c r="G28" s="73">
        <v>4</v>
      </c>
      <c r="H28" s="73">
        <v>3</v>
      </c>
      <c r="I28" s="131">
        <v>230</v>
      </c>
      <c r="J28" s="75">
        <v>27</v>
      </c>
    </row>
    <row r="29" spans="1:10" ht="16.5" customHeight="1" x14ac:dyDescent="0.3">
      <c r="A29" s="46" t="s">
        <v>244</v>
      </c>
      <c r="B29" s="64">
        <v>23</v>
      </c>
      <c r="C29" s="71">
        <v>4</v>
      </c>
      <c r="D29" s="64">
        <v>0</v>
      </c>
      <c r="E29" s="64">
        <v>1</v>
      </c>
      <c r="F29" s="64">
        <v>0</v>
      </c>
      <c r="G29" s="64">
        <v>0</v>
      </c>
      <c r="H29" s="64">
        <v>7</v>
      </c>
      <c r="I29" s="130">
        <v>0</v>
      </c>
      <c r="J29" s="72">
        <v>11</v>
      </c>
    </row>
    <row r="30" spans="1:10" ht="16.5" customHeight="1" x14ac:dyDescent="0.3">
      <c r="A30" s="46" t="s">
        <v>245</v>
      </c>
      <c r="B30" s="73">
        <v>19</v>
      </c>
      <c r="C30" s="74">
        <v>1</v>
      </c>
      <c r="D30" s="73">
        <v>2</v>
      </c>
      <c r="E30" s="73">
        <v>9</v>
      </c>
      <c r="F30" s="73">
        <v>1</v>
      </c>
      <c r="G30" s="73">
        <v>0</v>
      </c>
      <c r="H30" s="73">
        <v>0</v>
      </c>
      <c r="I30" s="131">
        <v>6</v>
      </c>
      <c r="J30" s="75">
        <v>0</v>
      </c>
    </row>
    <row r="31" spans="1:10" ht="16.5" customHeight="1" x14ac:dyDescent="0.3">
      <c r="A31" s="46" t="s">
        <v>246</v>
      </c>
      <c r="B31" s="64">
        <v>14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3</v>
      </c>
      <c r="J31" s="72">
        <v>11</v>
      </c>
    </row>
    <row r="32" spans="1:10" ht="16.5" customHeight="1" x14ac:dyDescent="0.3">
      <c r="A32" s="46" t="s">
        <v>247</v>
      </c>
      <c r="B32" s="73">
        <v>700</v>
      </c>
      <c r="C32" s="74">
        <v>93</v>
      </c>
      <c r="D32" s="73">
        <v>231</v>
      </c>
      <c r="E32" s="73">
        <v>44</v>
      </c>
      <c r="F32" s="73">
        <v>0</v>
      </c>
      <c r="G32" s="73">
        <v>255</v>
      </c>
      <c r="H32" s="73">
        <v>14</v>
      </c>
      <c r="I32" s="131">
        <v>3</v>
      </c>
      <c r="J32" s="75">
        <v>60</v>
      </c>
    </row>
    <row r="33" spans="1:10" ht="16.5" customHeight="1" x14ac:dyDescent="0.3">
      <c r="A33" s="46" t="s">
        <v>248</v>
      </c>
      <c r="B33" s="64">
        <v>99</v>
      </c>
      <c r="C33" s="71">
        <v>38</v>
      </c>
      <c r="D33" s="64">
        <v>4</v>
      </c>
      <c r="E33" s="64">
        <v>38</v>
      </c>
      <c r="F33" s="64">
        <v>1</v>
      </c>
      <c r="G33" s="64">
        <v>0</v>
      </c>
      <c r="H33" s="64">
        <v>14</v>
      </c>
      <c r="I33" s="130">
        <v>0</v>
      </c>
      <c r="J33" s="72">
        <v>4</v>
      </c>
    </row>
    <row r="34" spans="1:10" ht="16.5" customHeight="1" x14ac:dyDescent="0.3">
      <c r="A34" s="46" t="s">
        <v>249</v>
      </c>
      <c r="B34" s="73">
        <v>169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31</v>
      </c>
      <c r="J34" s="75">
        <v>138</v>
      </c>
    </row>
    <row r="35" spans="1:10" ht="16.5" customHeight="1" x14ac:dyDescent="0.3">
      <c r="A35" s="46" t="s">
        <v>250</v>
      </c>
      <c r="B35" s="64">
        <v>51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32</v>
      </c>
      <c r="J35" s="72">
        <v>19</v>
      </c>
    </row>
    <row r="36" spans="1:10" ht="16.5" customHeight="1" x14ac:dyDescent="0.3">
      <c r="A36" s="46" t="s">
        <v>251</v>
      </c>
      <c r="B36" s="73">
        <v>1089</v>
      </c>
      <c r="C36" s="74">
        <v>92</v>
      </c>
      <c r="D36" s="73">
        <v>37</v>
      </c>
      <c r="E36" s="73">
        <v>381</v>
      </c>
      <c r="F36" s="73">
        <v>4</v>
      </c>
      <c r="G36" s="73">
        <v>3</v>
      </c>
      <c r="H36" s="73">
        <v>13</v>
      </c>
      <c r="I36" s="131">
        <v>23</v>
      </c>
      <c r="J36" s="75">
        <v>536</v>
      </c>
    </row>
    <row r="37" spans="1:10" ht="16.5" customHeight="1" x14ac:dyDescent="0.3">
      <c r="A37" s="47" t="s">
        <v>77</v>
      </c>
      <c r="B37" s="67">
        <v>28447</v>
      </c>
      <c r="C37" s="76">
        <v>2405</v>
      </c>
      <c r="D37" s="67">
        <v>2870</v>
      </c>
      <c r="E37" s="67">
        <v>7479</v>
      </c>
      <c r="F37" s="67">
        <v>237</v>
      </c>
      <c r="G37" s="67">
        <v>967</v>
      </c>
      <c r="H37" s="67">
        <v>377</v>
      </c>
      <c r="I37" s="132">
        <v>2795</v>
      </c>
      <c r="J37" s="77">
        <v>11317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OI7RaU554GAD9reIjTxHoOFIH5KpEjp2K+smJi16yk/F99hgTh97V+RWCmb4OzPoYqwZwDypspCWpD3SwYM5mQ==" saltValue="TShwydaR51NcoWGgXs5Xag==" spinCount="100000" sheet="1" objects="1" scenarios="1"/>
  <mergeCells count="1">
    <mergeCell ref="A1:B1"/>
  </mergeCells>
  <conditionalFormatting sqref="A8:A37">
    <cfRule type="cellIs" dxfId="198" priority="3" operator="between">
      <formula>-0.1</formula>
      <formula>0</formula>
    </cfRule>
  </conditionalFormatting>
  <conditionalFormatting sqref="C7:J7">
    <cfRule type="cellIs" dxfId="197" priority="2" operator="between">
      <formula>-0.1</formula>
      <formula>0</formula>
    </cfRule>
  </conditionalFormatting>
  <conditionalFormatting sqref="B7">
    <cfRule type="cellIs" dxfId="196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M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'Table of Contents'!A60&amp;", "&amp;'Table of Contents'!A3</f>
        <v>Total Number of AIF Other Funds, 2017:Q3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3">
        <v>6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6</v>
      </c>
      <c r="K8" s="63" t="e">
        <f>#REF!</f>
        <v>#REF!</v>
      </c>
      <c r="L8" s="63">
        <v>6</v>
      </c>
      <c r="M8" s="63">
        <v>0</v>
      </c>
    </row>
    <row r="9" spans="1:13" ht="16.5" customHeight="1" x14ac:dyDescent="0.3">
      <c r="A9" s="46" t="s">
        <v>224</v>
      </c>
      <c r="B9" s="64">
        <v>24</v>
      </c>
      <c r="C9" s="64">
        <v>0</v>
      </c>
      <c r="D9" s="64">
        <v>0</v>
      </c>
      <c r="E9" s="64">
        <v>0</v>
      </c>
      <c r="F9" s="64">
        <v>21</v>
      </c>
      <c r="G9" s="64">
        <v>1</v>
      </c>
      <c r="H9" s="64">
        <v>1</v>
      </c>
      <c r="I9" s="64">
        <v>0</v>
      </c>
      <c r="J9" s="64">
        <v>1</v>
      </c>
      <c r="K9" s="69" t="e">
        <f>#REF!</f>
        <v>#REF!</v>
      </c>
      <c r="L9" s="64">
        <v>24</v>
      </c>
      <c r="M9" s="64">
        <v>1</v>
      </c>
    </row>
    <row r="10" spans="1:13" ht="16.5" customHeight="1" x14ac:dyDescent="0.3">
      <c r="A10" s="46" t="s">
        <v>225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f>#REF!</f>
        <v>#REF!</v>
      </c>
      <c r="L10" s="63">
        <v>0</v>
      </c>
      <c r="M10" s="63">
        <v>0</v>
      </c>
    </row>
    <row r="11" spans="1:13" ht="16.5" customHeight="1" x14ac:dyDescent="0.3">
      <c r="A11" s="46" t="s">
        <v>226</v>
      </c>
      <c r="B11" s="64">
        <v>38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f>#REF!</f>
        <v>#REF!</v>
      </c>
      <c r="L11" s="64">
        <v>0</v>
      </c>
      <c r="M11" s="64">
        <v>0</v>
      </c>
    </row>
    <row r="12" spans="1:13" ht="16.5" customHeight="1" x14ac:dyDescent="0.3">
      <c r="A12" s="46" t="s">
        <v>227</v>
      </c>
      <c r="B12" s="63">
        <v>77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36</v>
      </c>
      <c r="I12" s="63">
        <v>9</v>
      </c>
      <c r="J12" s="63">
        <v>32</v>
      </c>
      <c r="K12" s="63" t="e">
        <f>#REF!</f>
        <v>#REF!</v>
      </c>
      <c r="L12" s="63">
        <v>174</v>
      </c>
      <c r="M12" s="63">
        <v>24</v>
      </c>
    </row>
    <row r="13" spans="1:13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f>#REF!</f>
        <v>#REF!</v>
      </c>
      <c r="L13" s="64">
        <v>0</v>
      </c>
      <c r="M13" s="64">
        <v>0</v>
      </c>
    </row>
    <row r="14" spans="1:13" ht="16.5" customHeight="1" x14ac:dyDescent="0.3">
      <c r="A14" s="46" t="s">
        <v>229</v>
      </c>
      <c r="B14" s="63">
        <v>23</v>
      </c>
      <c r="C14" s="63">
        <v>0</v>
      </c>
      <c r="D14" s="63">
        <v>0</v>
      </c>
      <c r="E14" s="63">
        <v>0</v>
      </c>
      <c r="F14" s="63">
        <v>0</v>
      </c>
      <c r="G14" s="63">
        <v>1</v>
      </c>
      <c r="H14" s="63">
        <v>7</v>
      </c>
      <c r="I14" s="63">
        <v>12</v>
      </c>
      <c r="J14" s="63">
        <v>3</v>
      </c>
      <c r="K14" s="63" t="e">
        <f>#REF!</f>
        <v>#REF!</v>
      </c>
      <c r="L14" s="63">
        <v>0</v>
      </c>
      <c r="M14" s="63">
        <v>0</v>
      </c>
    </row>
    <row r="15" spans="1:13" ht="16.5" customHeight="1" x14ac:dyDescent="0.3">
      <c r="A15" s="46" t="s">
        <v>230</v>
      </c>
      <c r="B15" s="64">
        <v>24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f>#REF!</f>
        <v>#REF!</v>
      </c>
      <c r="L15" s="64">
        <v>0</v>
      </c>
      <c r="M15" s="64">
        <v>0</v>
      </c>
    </row>
    <row r="16" spans="1:13" ht="16.5" customHeight="1" x14ac:dyDescent="0.3">
      <c r="A16" s="46" t="s">
        <v>231</v>
      </c>
      <c r="B16" s="63">
        <v>3918</v>
      </c>
      <c r="C16" s="63">
        <v>0</v>
      </c>
      <c r="D16" s="63">
        <v>0</v>
      </c>
      <c r="E16" s="63">
        <v>0</v>
      </c>
      <c r="F16" s="63">
        <v>1880</v>
      </c>
      <c r="G16" s="63">
        <v>310</v>
      </c>
      <c r="H16" s="63">
        <v>1610</v>
      </c>
      <c r="I16" s="63">
        <v>118</v>
      </c>
      <c r="J16" s="63">
        <v>0</v>
      </c>
      <c r="K16" s="63" t="e">
        <f>#REF!</f>
        <v>#REF!</v>
      </c>
      <c r="L16" s="63">
        <v>0</v>
      </c>
      <c r="M16" s="63">
        <v>0</v>
      </c>
    </row>
    <row r="17" spans="1:13" ht="16.5" customHeight="1" x14ac:dyDescent="0.3">
      <c r="A17" s="46" t="s">
        <v>232</v>
      </c>
      <c r="B17" s="64">
        <v>345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1</v>
      </c>
      <c r="I17" s="64">
        <v>10</v>
      </c>
      <c r="J17" s="64">
        <v>334</v>
      </c>
      <c r="K17" s="69" t="e">
        <f>#REF!</f>
        <v>#REF!</v>
      </c>
      <c r="L17" s="64">
        <v>344</v>
      </c>
      <c r="M17" s="64">
        <v>1</v>
      </c>
    </row>
    <row r="18" spans="1:13" ht="16.5" customHeight="1" x14ac:dyDescent="0.3">
      <c r="A18" s="46" t="s">
        <v>233</v>
      </c>
      <c r="B18" s="63">
        <v>2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2</v>
      </c>
      <c r="K18" s="63" t="e">
        <f>#REF!</f>
        <v>#REF!</v>
      </c>
      <c r="L18" s="63">
        <v>0</v>
      </c>
      <c r="M18" s="63">
        <v>2</v>
      </c>
    </row>
    <row r="19" spans="1:13" ht="16.5" customHeight="1" x14ac:dyDescent="0.3">
      <c r="A19" s="46" t="s">
        <v>234</v>
      </c>
      <c r="B19" s="64">
        <v>26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6</v>
      </c>
      <c r="J19" s="64">
        <v>20</v>
      </c>
      <c r="K19" s="69" t="e">
        <f>#REF!</f>
        <v>#REF!</v>
      </c>
      <c r="L19" s="64">
        <v>26</v>
      </c>
      <c r="M19" s="64">
        <v>0</v>
      </c>
    </row>
    <row r="20" spans="1:13" ht="16.5" customHeight="1" x14ac:dyDescent="0.3">
      <c r="A20" s="46" t="s">
        <v>235</v>
      </c>
      <c r="B20" s="63">
        <v>2281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f>#REF!</f>
        <v>#REF!</v>
      </c>
      <c r="L20" s="63">
        <v>0</v>
      </c>
      <c r="M20" s="63">
        <v>0</v>
      </c>
    </row>
    <row r="21" spans="1:13" ht="16.5" customHeight="1" x14ac:dyDescent="0.3">
      <c r="A21" s="46" t="s">
        <v>236</v>
      </c>
      <c r="B21" s="64">
        <v>230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36</v>
      </c>
      <c r="J21" s="64">
        <v>194</v>
      </c>
      <c r="K21" s="69" t="e">
        <f>#REF!</f>
        <v>#REF!</v>
      </c>
      <c r="L21" s="64">
        <v>36</v>
      </c>
      <c r="M21" s="64">
        <v>194</v>
      </c>
    </row>
    <row r="22" spans="1:13" ht="16.5" customHeight="1" x14ac:dyDescent="0.3">
      <c r="A22" s="46" t="s">
        <v>237</v>
      </c>
      <c r="B22" s="63">
        <v>320</v>
      </c>
      <c r="C22" s="63">
        <v>0</v>
      </c>
      <c r="D22" s="63">
        <v>0</v>
      </c>
      <c r="E22" s="63">
        <v>0</v>
      </c>
      <c r="F22" s="63">
        <v>0</v>
      </c>
      <c r="G22" s="63">
        <v>3</v>
      </c>
      <c r="H22" s="63">
        <v>14</v>
      </c>
      <c r="I22" s="63">
        <v>32</v>
      </c>
      <c r="J22" s="63">
        <v>271</v>
      </c>
      <c r="K22" s="63" t="e">
        <f>#REF!</f>
        <v>#REF!</v>
      </c>
      <c r="L22" s="63">
        <v>271</v>
      </c>
      <c r="M22" s="63">
        <v>0</v>
      </c>
    </row>
    <row r="23" spans="1:13" ht="16.5" customHeight="1" x14ac:dyDescent="0.3">
      <c r="A23" s="46" t="s">
        <v>238</v>
      </c>
      <c r="B23" s="64">
        <v>2079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629</v>
      </c>
      <c r="I23" s="64">
        <v>0</v>
      </c>
      <c r="J23" s="64">
        <v>1450</v>
      </c>
      <c r="K23" s="69" t="e">
        <f>#REF!</f>
        <v>#REF!</v>
      </c>
      <c r="L23" s="64">
        <v>0</v>
      </c>
      <c r="M23" s="64">
        <v>0</v>
      </c>
    </row>
    <row r="24" spans="1:13" ht="16.5" customHeight="1" x14ac:dyDescent="0.3">
      <c r="A24" s="46" t="s">
        <v>239</v>
      </c>
      <c r="B24" s="63">
        <v>378</v>
      </c>
      <c r="C24" s="63">
        <v>0</v>
      </c>
      <c r="D24" s="63">
        <v>1</v>
      </c>
      <c r="E24" s="63">
        <v>0</v>
      </c>
      <c r="F24" s="63">
        <v>0</v>
      </c>
      <c r="G24" s="63">
        <v>0</v>
      </c>
      <c r="H24" s="63">
        <v>46</v>
      </c>
      <c r="I24" s="63">
        <v>32</v>
      </c>
      <c r="J24" s="63">
        <v>299</v>
      </c>
      <c r="K24" s="63" t="e">
        <f>#REF!</f>
        <v>#REF!</v>
      </c>
      <c r="L24" s="63">
        <v>346</v>
      </c>
      <c r="M24" s="63">
        <v>32</v>
      </c>
    </row>
    <row r="25" spans="1:13" ht="16.5" customHeight="1" x14ac:dyDescent="0.3">
      <c r="A25" s="46" t="s">
        <v>240</v>
      </c>
      <c r="B25" s="64">
        <v>558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340</v>
      </c>
      <c r="I25" s="64">
        <v>67</v>
      </c>
      <c r="J25" s="64">
        <v>151</v>
      </c>
      <c r="K25" s="69" t="e">
        <f>#REF!</f>
        <v>#REF!</v>
      </c>
      <c r="L25" s="64">
        <v>0</v>
      </c>
      <c r="M25" s="64">
        <v>0</v>
      </c>
    </row>
    <row r="26" spans="1:13" ht="16.5" customHeight="1" x14ac:dyDescent="0.3">
      <c r="A26" s="46" t="s">
        <v>241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f>#REF!</f>
        <v>#REF!</v>
      </c>
      <c r="L26" s="63">
        <v>0</v>
      </c>
      <c r="M26" s="63">
        <v>0</v>
      </c>
    </row>
    <row r="27" spans="1:13" ht="16.5" customHeight="1" x14ac:dyDescent="0.3">
      <c r="A27" s="46" t="s">
        <v>242</v>
      </c>
      <c r="B27" s="64">
        <v>182</v>
      </c>
      <c r="C27" s="64">
        <v>0</v>
      </c>
      <c r="D27" s="64">
        <v>0</v>
      </c>
      <c r="E27" s="64">
        <v>0</v>
      </c>
      <c r="F27" s="64">
        <v>0</v>
      </c>
      <c r="G27" s="64">
        <v>58</v>
      </c>
      <c r="H27" s="64">
        <v>117</v>
      </c>
      <c r="I27" s="64">
        <v>0</v>
      </c>
      <c r="J27" s="64">
        <v>7</v>
      </c>
      <c r="K27" s="69" t="e">
        <f>#REF!</f>
        <v>#REF!</v>
      </c>
      <c r="L27" s="64">
        <v>0</v>
      </c>
      <c r="M27" s="64">
        <v>0</v>
      </c>
    </row>
    <row r="28" spans="1:13" ht="16.5" customHeight="1" x14ac:dyDescent="0.3">
      <c r="A28" s="46" t="s">
        <v>243</v>
      </c>
      <c r="B28" s="63">
        <v>27</v>
      </c>
      <c r="C28" s="63">
        <v>0</v>
      </c>
      <c r="D28" s="63">
        <v>0</v>
      </c>
      <c r="E28" s="63">
        <v>0</v>
      </c>
      <c r="F28" s="63">
        <v>17</v>
      </c>
      <c r="G28" s="63">
        <v>0</v>
      </c>
      <c r="H28" s="63">
        <v>1</v>
      </c>
      <c r="I28" s="63">
        <v>0</v>
      </c>
      <c r="J28" s="63">
        <v>9</v>
      </c>
      <c r="K28" s="63" t="e">
        <f>#REF!</f>
        <v>#REF!</v>
      </c>
      <c r="L28" s="63">
        <v>24</v>
      </c>
      <c r="M28" s="63">
        <v>3</v>
      </c>
    </row>
    <row r="29" spans="1:13" ht="16.5" customHeight="1" x14ac:dyDescent="0.3">
      <c r="A29" s="46" t="s">
        <v>244</v>
      </c>
      <c r="B29" s="64">
        <v>11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11</v>
      </c>
      <c r="K29" s="69" t="e">
        <f>#REF!</f>
        <v>#REF!</v>
      </c>
      <c r="L29" s="64">
        <v>0</v>
      </c>
      <c r="M29" s="64">
        <v>11</v>
      </c>
    </row>
    <row r="30" spans="1:13" ht="16.5" customHeight="1" x14ac:dyDescent="0.3">
      <c r="A30" s="46" t="s">
        <v>245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f>#REF!</f>
        <v>#REF!</v>
      </c>
      <c r="L30" s="63">
        <v>0</v>
      </c>
      <c r="M30" s="63">
        <v>0</v>
      </c>
    </row>
    <row r="31" spans="1:13" ht="16.5" customHeight="1" x14ac:dyDescent="0.3">
      <c r="A31" s="46" t="s">
        <v>246</v>
      </c>
      <c r="B31" s="64">
        <v>11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6</v>
      </c>
      <c r="I31" s="64">
        <v>1</v>
      </c>
      <c r="J31" s="64">
        <v>4</v>
      </c>
      <c r="K31" s="69" t="e">
        <f>#REF!</f>
        <v>#REF!</v>
      </c>
      <c r="L31" s="64">
        <v>0</v>
      </c>
      <c r="M31" s="64">
        <v>0</v>
      </c>
    </row>
    <row r="32" spans="1:13" ht="16.5" customHeight="1" x14ac:dyDescent="0.3">
      <c r="A32" s="46" t="s">
        <v>247</v>
      </c>
      <c r="B32" s="63">
        <v>60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60</v>
      </c>
      <c r="J32" s="63">
        <v>0</v>
      </c>
      <c r="K32" s="63" t="e">
        <f>#REF!</f>
        <v>#REF!</v>
      </c>
      <c r="L32" s="63">
        <v>60</v>
      </c>
      <c r="M32" s="63">
        <v>0</v>
      </c>
    </row>
    <row r="33" spans="1:13" ht="16.5" customHeight="1" x14ac:dyDescent="0.3">
      <c r="A33" s="46" t="s">
        <v>248</v>
      </c>
      <c r="B33" s="64">
        <v>4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3</v>
      </c>
      <c r="J33" s="64">
        <v>1</v>
      </c>
      <c r="K33" s="69" t="e">
        <f>#REF!</f>
        <v>#REF!</v>
      </c>
      <c r="L33" s="64">
        <v>1</v>
      </c>
      <c r="M33" s="64">
        <v>0</v>
      </c>
    </row>
    <row r="34" spans="1:13" ht="16.5" customHeight="1" x14ac:dyDescent="0.3">
      <c r="A34" s="46" t="s">
        <v>249</v>
      </c>
      <c r="B34" s="63">
        <v>138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18</v>
      </c>
      <c r="J34" s="63">
        <v>120</v>
      </c>
      <c r="K34" s="63" t="e">
        <f>#REF!</f>
        <v>#REF!</v>
      </c>
      <c r="L34" s="63">
        <v>0</v>
      </c>
      <c r="M34" s="63">
        <v>0</v>
      </c>
    </row>
    <row r="35" spans="1:13" ht="16.5" customHeight="1" x14ac:dyDescent="0.3">
      <c r="A35" s="46" t="s">
        <v>250</v>
      </c>
      <c r="B35" s="64">
        <v>19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9</v>
      </c>
      <c r="I35" s="64">
        <v>0</v>
      </c>
      <c r="J35" s="64">
        <v>10</v>
      </c>
      <c r="K35" s="69" t="e">
        <f>#REF!</f>
        <v>#REF!</v>
      </c>
      <c r="L35" s="64">
        <v>1</v>
      </c>
      <c r="M35" s="64">
        <v>8</v>
      </c>
    </row>
    <row r="36" spans="1:13" ht="16.5" customHeight="1" x14ac:dyDescent="0.3">
      <c r="A36" s="46" t="s">
        <v>251</v>
      </c>
      <c r="B36" s="63">
        <v>536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536</v>
      </c>
      <c r="K36" s="63" t="e">
        <f>#REF!</f>
        <v>#REF!</v>
      </c>
      <c r="L36" s="63">
        <v>144</v>
      </c>
      <c r="M36" s="63">
        <v>392</v>
      </c>
    </row>
    <row r="37" spans="1:13" ht="16.5" customHeight="1" x14ac:dyDescent="0.3">
      <c r="A37" s="47" t="s">
        <v>77</v>
      </c>
      <c r="B37" s="67">
        <v>11317</v>
      </c>
      <c r="C37" s="67">
        <v>0</v>
      </c>
      <c r="D37" s="67">
        <v>1</v>
      </c>
      <c r="E37" s="67">
        <v>0</v>
      </c>
      <c r="F37" s="67">
        <v>1918</v>
      </c>
      <c r="G37" s="67">
        <v>373</v>
      </c>
      <c r="H37" s="67">
        <v>2817</v>
      </c>
      <c r="I37" s="67">
        <v>404</v>
      </c>
      <c r="J37" s="67">
        <v>3461</v>
      </c>
      <c r="K37" s="70" t="e">
        <f>#REF!</f>
        <v>#REF!</v>
      </c>
      <c r="L37" s="67">
        <v>1457</v>
      </c>
      <c r="M37" s="67">
        <v>668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G/+zAFcmN2x2J7LFS7HMC4LXf1i5n2TNwB/em9G5+XNM5ZtJtndF7RnvAGVtnevNKnsZxQaamMc4FnbhMT9Kw==" saltValue="xK85KA4BmM/JWtj2PbnNNw==" spinCount="100000" sheet="1" objects="1" scenarios="1"/>
  <mergeCells count="1">
    <mergeCell ref="A1:B1"/>
  </mergeCells>
  <conditionalFormatting sqref="A8:A37">
    <cfRule type="cellIs" dxfId="195" priority="4" operator="between">
      <formula>-0.1</formula>
      <formula>0</formula>
    </cfRule>
  </conditionalFormatting>
  <conditionalFormatting sqref="C7:J7">
    <cfRule type="cellIs" dxfId="194" priority="3" operator="between">
      <formula>-0.1</formula>
      <formula>0</formula>
    </cfRule>
  </conditionalFormatting>
  <conditionalFormatting sqref="L7:M7">
    <cfRule type="cellIs" dxfId="193" priority="2" operator="between">
      <formula>-0.1</formula>
      <formula>0</formula>
    </cfRule>
  </conditionalFormatting>
  <conditionalFormatting sqref="B7">
    <cfRule type="cellIs" dxfId="19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K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'Table of Contents'!A61&amp;", "&amp;'Table of Contents'!A3</f>
        <v>Total Number of AIF ETFs and Funds of Funds, 2017:Q3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228</v>
      </c>
      <c r="H8" s="66">
        <v>20</v>
      </c>
      <c r="I8" s="66">
        <v>10</v>
      </c>
      <c r="J8" s="66">
        <v>192</v>
      </c>
      <c r="K8" s="66">
        <v>6</v>
      </c>
    </row>
    <row r="9" spans="1:11" ht="16.5" customHeight="1" x14ac:dyDescent="0.3">
      <c r="A9" s="46" t="s">
        <v>224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68</v>
      </c>
      <c r="H9" s="64">
        <v>7</v>
      </c>
      <c r="I9" s="64">
        <v>6</v>
      </c>
      <c r="J9" s="64">
        <v>55</v>
      </c>
      <c r="K9" s="64">
        <v>0</v>
      </c>
    </row>
    <row r="10" spans="1:11" ht="16.5" customHeight="1" x14ac:dyDescent="0.3">
      <c r="A10" s="46" t="s">
        <v>225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226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227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229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66</v>
      </c>
      <c r="H14" s="66">
        <v>6</v>
      </c>
      <c r="I14" s="66">
        <v>5</v>
      </c>
      <c r="J14" s="66">
        <v>46</v>
      </c>
      <c r="K14" s="66">
        <v>9</v>
      </c>
    </row>
    <row r="15" spans="1:11" ht="16.5" customHeight="1" x14ac:dyDescent="0.3">
      <c r="A15" s="46" t="s">
        <v>230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28</v>
      </c>
      <c r="H15" s="64">
        <v>17</v>
      </c>
      <c r="I15" s="64">
        <v>11</v>
      </c>
      <c r="J15" s="64">
        <v>0</v>
      </c>
      <c r="K15" s="64">
        <v>0</v>
      </c>
    </row>
    <row r="16" spans="1:11" ht="16.5" customHeight="1" x14ac:dyDescent="0.3">
      <c r="A16" s="46" t="s">
        <v>231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232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164</v>
      </c>
      <c r="H17" s="64">
        <v>12</v>
      </c>
      <c r="I17" s="64">
        <v>0</v>
      </c>
      <c r="J17" s="64">
        <v>115</v>
      </c>
      <c r="K17" s="64">
        <v>37</v>
      </c>
    </row>
    <row r="18" spans="1:11" ht="16.5" customHeight="1" x14ac:dyDescent="0.3">
      <c r="A18" s="46" t="s">
        <v>233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234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135</v>
      </c>
      <c r="H19" s="64">
        <v>26</v>
      </c>
      <c r="I19" s="64">
        <v>6</v>
      </c>
      <c r="J19" s="64">
        <v>57</v>
      </c>
      <c r="K19" s="64">
        <v>46</v>
      </c>
    </row>
    <row r="20" spans="1:11" ht="16.5" customHeight="1" x14ac:dyDescent="0.3">
      <c r="A20" s="46" t="s">
        <v>235</v>
      </c>
      <c r="B20" s="66">
        <v>0</v>
      </c>
      <c r="C20" s="66">
        <v>0</v>
      </c>
      <c r="D20" s="66">
        <v>0</v>
      </c>
      <c r="E20" s="66">
        <v>0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236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43</v>
      </c>
      <c r="H21" s="64">
        <v>0</v>
      </c>
      <c r="I21" s="64">
        <v>0</v>
      </c>
      <c r="J21" s="64">
        <v>18</v>
      </c>
      <c r="K21" s="64">
        <v>25</v>
      </c>
    </row>
    <row r="22" spans="1:11" ht="16.5" customHeight="1" x14ac:dyDescent="0.3">
      <c r="A22" s="46" t="s">
        <v>237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23</v>
      </c>
      <c r="H22" s="66">
        <v>0</v>
      </c>
      <c r="I22" s="66">
        <v>0</v>
      </c>
      <c r="J22" s="66">
        <v>0</v>
      </c>
      <c r="K22" s="66">
        <v>23</v>
      </c>
    </row>
    <row r="23" spans="1:11" ht="16.5" customHeight="1" x14ac:dyDescent="0.3">
      <c r="A23" s="46" t="s">
        <v>238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1165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239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41</v>
      </c>
      <c r="H24" s="66">
        <v>8</v>
      </c>
      <c r="I24" s="66">
        <v>1</v>
      </c>
      <c r="J24" s="66">
        <v>0</v>
      </c>
      <c r="K24" s="66">
        <v>32</v>
      </c>
    </row>
    <row r="25" spans="1:11" ht="16.5" customHeight="1" x14ac:dyDescent="0.3">
      <c r="A25" s="46" t="s">
        <v>240</v>
      </c>
      <c r="B25" s="64">
        <v>1</v>
      </c>
      <c r="C25" s="64">
        <v>0</v>
      </c>
      <c r="D25" s="64">
        <v>0</v>
      </c>
      <c r="E25" s="64">
        <v>0</v>
      </c>
      <c r="F25" s="65"/>
      <c r="G25" s="64">
        <v>382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241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242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87</v>
      </c>
      <c r="H27" s="64">
        <v>35</v>
      </c>
      <c r="I27" s="64">
        <v>13</v>
      </c>
      <c r="J27" s="64">
        <v>21</v>
      </c>
      <c r="K27" s="64">
        <v>18</v>
      </c>
    </row>
    <row r="28" spans="1:11" ht="16.5" customHeight="1" x14ac:dyDescent="0.3">
      <c r="A28" s="46" t="s">
        <v>243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14</v>
      </c>
      <c r="H28" s="66">
        <v>0</v>
      </c>
      <c r="I28" s="66">
        <v>1</v>
      </c>
      <c r="J28" s="66">
        <v>1</v>
      </c>
      <c r="K28" s="66">
        <v>12</v>
      </c>
    </row>
    <row r="29" spans="1:11" ht="16.5" customHeight="1" x14ac:dyDescent="0.3">
      <c r="A29" s="46" t="s">
        <v>244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245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247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248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46</v>
      </c>
      <c r="H33" s="64">
        <v>14</v>
      </c>
      <c r="I33" s="64">
        <v>2</v>
      </c>
      <c r="J33" s="64">
        <v>24</v>
      </c>
      <c r="K33" s="64">
        <v>6</v>
      </c>
    </row>
    <row r="34" spans="1:11" ht="16.5" customHeight="1" x14ac:dyDescent="0.3">
      <c r="A34" s="46" t="s">
        <v>249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31</v>
      </c>
      <c r="H34" s="66">
        <v>0</v>
      </c>
      <c r="I34" s="66">
        <v>0</v>
      </c>
      <c r="J34" s="66">
        <v>0</v>
      </c>
      <c r="K34" s="66">
        <v>31</v>
      </c>
    </row>
    <row r="35" spans="1:11" ht="16.5" customHeight="1" x14ac:dyDescent="0.3">
      <c r="A35" s="46" t="s">
        <v>250</v>
      </c>
      <c r="B35" s="64">
        <v>9</v>
      </c>
      <c r="C35" s="64">
        <v>0</v>
      </c>
      <c r="D35" s="64">
        <v>0</v>
      </c>
      <c r="E35" s="64">
        <v>0</v>
      </c>
      <c r="F35" s="65"/>
      <c r="G35" s="64">
        <v>13</v>
      </c>
      <c r="H35" s="64">
        <v>0</v>
      </c>
      <c r="I35" s="64">
        <v>0</v>
      </c>
      <c r="J35" s="64">
        <v>7</v>
      </c>
      <c r="K35" s="64">
        <v>6</v>
      </c>
    </row>
    <row r="36" spans="1:11" ht="16.5" customHeight="1" x14ac:dyDescent="0.3">
      <c r="A36" s="46" t="s">
        <v>251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356</v>
      </c>
      <c r="H36" s="66">
        <v>36</v>
      </c>
      <c r="I36" s="66">
        <v>5</v>
      </c>
      <c r="J36" s="66">
        <v>242</v>
      </c>
      <c r="K36" s="66">
        <v>73</v>
      </c>
    </row>
    <row r="37" spans="1:11" ht="16.5" customHeight="1" x14ac:dyDescent="0.3">
      <c r="A37" s="47" t="s">
        <v>77</v>
      </c>
      <c r="B37" s="67">
        <v>25</v>
      </c>
      <c r="C37" s="67">
        <v>5</v>
      </c>
      <c r="D37" s="67">
        <v>0</v>
      </c>
      <c r="E37" s="67">
        <v>10</v>
      </c>
      <c r="F37" s="68"/>
      <c r="G37" s="67">
        <v>2890</v>
      </c>
      <c r="H37" s="67">
        <v>181</v>
      </c>
      <c r="I37" s="67">
        <v>60</v>
      </c>
      <c r="J37" s="67">
        <v>778</v>
      </c>
      <c r="K37" s="67">
        <v>324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2gVpL4A3T1W46vik9v3hgvsR91dl55juMSY/9ig3dkCHd/BuqG1zfxBGCoJPGIIEHDH5e+3LVgmcEMBDO2DNtw==" saltValue="2dzEuU0zapSLJmKqnmffPA==" spinCount="100000" sheet="1" objects="1" scenarios="1"/>
  <mergeCells count="1">
    <mergeCell ref="A1:B1"/>
  </mergeCells>
  <conditionalFormatting sqref="A8:A37">
    <cfRule type="cellIs" dxfId="191" priority="5" operator="between">
      <formula>-0.1</formula>
      <formula>0</formula>
    </cfRule>
  </conditionalFormatting>
  <conditionalFormatting sqref="C7:E7">
    <cfRule type="cellIs" dxfId="190" priority="4" operator="between">
      <formula>-0.1</formula>
      <formula>0</formula>
    </cfRule>
  </conditionalFormatting>
  <conditionalFormatting sqref="H7:K7">
    <cfRule type="cellIs" dxfId="189" priority="3" operator="between">
      <formula>-0.1</formula>
      <formula>0</formula>
    </cfRule>
  </conditionalFormatting>
  <conditionalFormatting sqref="G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K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'Table of Contents'!A62&amp;", "&amp;'Table of Contents'!A3</f>
        <v>Total Number of AIF Institutional Funds, 2017:Q3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6">
        <v>877</v>
      </c>
      <c r="C8" s="66">
        <v>65</v>
      </c>
      <c r="D8" s="66">
        <v>200</v>
      </c>
      <c r="E8" s="66">
        <v>606</v>
      </c>
      <c r="F8" s="66">
        <v>0</v>
      </c>
      <c r="G8" s="66">
        <v>4</v>
      </c>
      <c r="H8" s="66">
        <v>0</v>
      </c>
      <c r="I8" s="66">
        <v>0</v>
      </c>
      <c r="J8" s="66">
        <v>0</v>
      </c>
      <c r="K8" s="92">
        <v>2</v>
      </c>
    </row>
    <row r="9" spans="1:11" s="50" customFormat="1" ht="16.5" customHeight="1" x14ac:dyDescent="0.3">
      <c r="A9" s="46" t="s">
        <v>224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225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226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227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229</v>
      </c>
      <c r="B14" s="66">
        <v>317</v>
      </c>
      <c r="C14" s="66">
        <v>153</v>
      </c>
      <c r="D14" s="66">
        <v>120</v>
      </c>
      <c r="E14" s="66">
        <v>32</v>
      </c>
      <c r="F14" s="66">
        <v>3</v>
      </c>
      <c r="G14" s="66">
        <v>0</v>
      </c>
      <c r="H14" s="66">
        <v>1</v>
      </c>
      <c r="I14" s="66">
        <v>5</v>
      </c>
      <c r="J14" s="66">
        <v>0</v>
      </c>
      <c r="K14" s="92">
        <v>3</v>
      </c>
    </row>
    <row r="15" spans="1:11" ht="16.5" customHeight="1" x14ac:dyDescent="0.3">
      <c r="A15" s="46" t="s">
        <v>230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231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232</v>
      </c>
      <c r="B17" s="64">
        <v>3950</v>
      </c>
      <c r="C17" s="64">
        <v>165</v>
      </c>
      <c r="D17" s="64">
        <v>628</v>
      </c>
      <c r="E17" s="64">
        <v>2455</v>
      </c>
      <c r="F17" s="64">
        <v>2</v>
      </c>
      <c r="G17" s="64">
        <v>384</v>
      </c>
      <c r="H17" s="64">
        <v>0</v>
      </c>
      <c r="I17" s="64">
        <v>1</v>
      </c>
      <c r="J17" s="64">
        <v>6</v>
      </c>
      <c r="K17" s="84">
        <v>309</v>
      </c>
    </row>
    <row r="18" spans="1:11" ht="16.5" customHeight="1" x14ac:dyDescent="0.3">
      <c r="A18" s="46" t="s">
        <v>233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234</v>
      </c>
      <c r="B19" s="64">
        <v>46</v>
      </c>
      <c r="C19" s="64">
        <v>8</v>
      </c>
      <c r="D19" s="64">
        <v>5</v>
      </c>
      <c r="E19" s="64">
        <v>1</v>
      </c>
      <c r="F19" s="64">
        <v>3</v>
      </c>
      <c r="G19" s="64">
        <v>21</v>
      </c>
      <c r="H19" s="64">
        <v>0</v>
      </c>
      <c r="I19" s="64">
        <v>0</v>
      </c>
      <c r="J19" s="64">
        <v>6</v>
      </c>
      <c r="K19" s="84">
        <v>2</v>
      </c>
    </row>
    <row r="20" spans="1:11" ht="16.5" customHeight="1" x14ac:dyDescent="0.3">
      <c r="A20" s="46" t="s">
        <v>235</v>
      </c>
      <c r="B20" s="66">
        <v>2240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236</v>
      </c>
      <c r="B21" s="64">
        <v>305</v>
      </c>
      <c r="C21" s="64">
        <v>0</v>
      </c>
      <c r="D21" s="64">
        <v>0</v>
      </c>
      <c r="E21" s="64">
        <v>0</v>
      </c>
      <c r="F21" s="64">
        <v>0</v>
      </c>
      <c r="G21" s="64">
        <v>275</v>
      </c>
      <c r="H21" s="64">
        <v>0</v>
      </c>
      <c r="I21" s="64">
        <v>0</v>
      </c>
      <c r="J21" s="64">
        <v>30</v>
      </c>
      <c r="K21" s="84">
        <v>0</v>
      </c>
    </row>
    <row r="22" spans="1:11" ht="16.5" customHeight="1" x14ac:dyDescent="0.3">
      <c r="A22" s="46" t="s">
        <v>237</v>
      </c>
      <c r="B22" s="66">
        <v>1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1</v>
      </c>
    </row>
    <row r="23" spans="1:11" ht="16.5" customHeight="1" x14ac:dyDescent="0.3">
      <c r="A23" s="46" t="s">
        <v>238</v>
      </c>
      <c r="B23" s="64">
        <v>3468</v>
      </c>
      <c r="C23" s="64">
        <v>319</v>
      </c>
      <c r="D23" s="64">
        <v>511</v>
      </c>
      <c r="E23" s="64">
        <v>990</v>
      </c>
      <c r="F23" s="64">
        <v>13</v>
      </c>
      <c r="G23" s="64">
        <v>316</v>
      </c>
      <c r="H23" s="64">
        <v>0</v>
      </c>
      <c r="I23" s="64">
        <v>208</v>
      </c>
      <c r="J23" s="64">
        <v>0</v>
      </c>
      <c r="K23" s="84">
        <v>1111</v>
      </c>
    </row>
    <row r="24" spans="1:11" ht="16.5" customHeight="1" x14ac:dyDescent="0.3">
      <c r="A24" s="46" t="s">
        <v>239</v>
      </c>
      <c r="B24" s="66">
        <v>549</v>
      </c>
      <c r="C24" s="66">
        <v>88</v>
      </c>
      <c r="D24" s="66">
        <v>32</v>
      </c>
      <c r="E24" s="66">
        <v>26</v>
      </c>
      <c r="F24" s="66">
        <v>0</v>
      </c>
      <c r="G24" s="66">
        <v>32</v>
      </c>
      <c r="H24" s="66">
        <v>0</v>
      </c>
      <c r="I24" s="66">
        <v>43</v>
      </c>
      <c r="J24" s="66">
        <v>31</v>
      </c>
      <c r="K24" s="92">
        <v>297</v>
      </c>
    </row>
    <row r="25" spans="1:11" ht="16.5" customHeight="1" x14ac:dyDescent="0.3">
      <c r="A25" s="46" t="s">
        <v>240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241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242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243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244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245</v>
      </c>
      <c r="B30" s="66">
        <v>4</v>
      </c>
      <c r="C30" s="66">
        <v>1</v>
      </c>
      <c r="D30" s="66">
        <v>2</v>
      </c>
      <c r="E30" s="66">
        <v>1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84">
        <v>0</v>
      </c>
    </row>
    <row r="32" spans="1:11" ht="16.5" customHeight="1" x14ac:dyDescent="0.3">
      <c r="A32" s="46" t="s">
        <v>247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248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249</v>
      </c>
      <c r="B34" s="66">
        <v>47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2</v>
      </c>
      <c r="K34" s="92">
        <v>33</v>
      </c>
    </row>
    <row r="35" spans="1:11" ht="16.5" customHeight="1" x14ac:dyDescent="0.3">
      <c r="A35" s="46" t="s">
        <v>250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251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11804</v>
      </c>
      <c r="C37" s="67">
        <v>799</v>
      </c>
      <c r="D37" s="67">
        <v>1498</v>
      </c>
      <c r="E37" s="67">
        <v>4111</v>
      </c>
      <c r="F37" s="67">
        <v>21</v>
      </c>
      <c r="G37" s="67">
        <v>1044</v>
      </c>
      <c r="H37" s="67">
        <v>1</v>
      </c>
      <c r="I37" s="67">
        <v>257</v>
      </c>
      <c r="J37" s="67">
        <v>75</v>
      </c>
      <c r="K37" s="86">
        <v>1758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RpJOktUpKYpwFJlSUqTRIhjcwoSIHTfrSEAsK+q0ZzNdSyZ0ve4r4XmH0gmujcQjw/cb59SVzUJVjTIgFQVhg==" saltValue="Lsv5SqvB96aMpzaRCJDyZA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K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8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Contents'!C7</f>
        <v>Table 2.1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Contents'!A7&amp;", "&amp;'Table of Contents'!A3</f>
        <v>Total Net Assets, Net Sales and Number of UCITS and AIF, 2017:Q3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6">
        <v>179513.34899999999</v>
      </c>
      <c r="C8" s="102">
        <v>80772.641000000003</v>
      </c>
      <c r="D8" s="6">
        <v>98741.585000000006</v>
      </c>
      <c r="E8" s="41"/>
      <c r="F8" s="6">
        <v>1255.8340000000001</v>
      </c>
      <c r="G8" s="102">
        <v>-543.33799999999997</v>
      </c>
      <c r="H8" s="6">
        <v>1799.172</v>
      </c>
      <c r="J8" s="78">
        <v>2028</v>
      </c>
      <c r="K8" s="124">
        <v>987</v>
      </c>
      <c r="L8" s="78">
        <v>1041</v>
      </c>
    </row>
    <row r="9" spans="1:12" ht="16.5" customHeight="1" x14ac:dyDescent="0.3">
      <c r="A9" s="46" t="s">
        <v>224</v>
      </c>
      <c r="B9" s="100">
        <v>137440.87453708801</v>
      </c>
      <c r="C9" s="94">
        <v>89738.432502084004</v>
      </c>
      <c r="D9" s="100">
        <v>47702.4420350043</v>
      </c>
      <c r="E9" s="41"/>
      <c r="F9" s="100">
        <v>0</v>
      </c>
      <c r="G9" s="94">
        <v>0</v>
      </c>
      <c r="H9" s="100">
        <v>0</v>
      </c>
      <c r="J9" s="122">
        <v>1153</v>
      </c>
      <c r="K9" s="123">
        <v>640</v>
      </c>
      <c r="L9" s="122">
        <v>513</v>
      </c>
    </row>
    <row r="10" spans="1:12" ht="16.5" customHeight="1" x14ac:dyDescent="0.3">
      <c r="A10" s="46" t="s">
        <v>225</v>
      </c>
      <c r="B10" s="6">
        <v>1234.974802</v>
      </c>
      <c r="C10" s="102">
        <v>1217.7443880000001</v>
      </c>
      <c r="D10" s="6">
        <v>17.230414</v>
      </c>
      <c r="E10" s="41"/>
      <c r="F10" s="6">
        <v>86.504545590000006</v>
      </c>
      <c r="G10" s="102">
        <v>86.504545590000006</v>
      </c>
      <c r="H10" s="6">
        <v>0</v>
      </c>
      <c r="J10" s="78">
        <v>115</v>
      </c>
      <c r="K10" s="124">
        <v>113</v>
      </c>
      <c r="L10" s="78">
        <v>2</v>
      </c>
    </row>
    <row r="11" spans="1:12" ht="16.5" customHeight="1" x14ac:dyDescent="0.3">
      <c r="A11" s="46" t="s">
        <v>226</v>
      </c>
      <c r="B11" s="100">
        <v>22091.012999999999</v>
      </c>
      <c r="C11" s="94">
        <v>18519.475999999999</v>
      </c>
      <c r="D11" s="100">
        <v>3571.5369999999998</v>
      </c>
      <c r="E11" s="41"/>
      <c r="F11" s="100">
        <v>-4165.13</v>
      </c>
      <c r="G11" s="94">
        <v>-4165.13</v>
      </c>
      <c r="H11" s="100">
        <v>0</v>
      </c>
      <c r="J11" s="122">
        <v>133</v>
      </c>
      <c r="K11" s="123">
        <v>94</v>
      </c>
      <c r="L11" s="122">
        <v>39</v>
      </c>
    </row>
    <row r="12" spans="1:12" ht="16.5" customHeight="1" x14ac:dyDescent="0.3">
      <c r="A12" s="46" t="s">
        <v>227</v>
      </c>
      <c r="B12" s="6">
        <v>2354</v>
      </c>
      <c r="C12" s="102">
        <v>144</v>
      </c>
      <c r="D12" s="6">
        <v>2210</v>
      </c>
      <c r="E12" s="41"/>
      <c r="F12" s="6">
        <v>42</v>
      </c>
      <c r="G12" s="102">
        <v>21</v>
      </c>
      <c r="H12" s="6">
        <v>21</v>
      </c>
      <c r="J12" s="78">
        <v>222</v>
      </c>
      <c r="K12" s="124">
        <v>24</v>
      </c>
      <c r="L12" s="78">
        <v>198</v>
      </c>
    </row>
    <row r="13" spans="1:12" ht="16.5" customHeight="1" x14ac:dyDescent="0.3">
      <c r="A13" s="46" t="s">
        <v>228</v>
      </c>
      <c r="B13" s="100">
        <v>283760.54300000001</v>
      </c>
      <c r="C13" s="94">
        <v>261636.44560000001</v>
      </c>
      <c r="D13" s="100">
        <v>22124.097430000002</v>
      </c>
      <c r="E13" s="41"/>
      <c r="F13" s="100">
        <v>7320.1419669999996</v>
      </c>
      <c r="G13" s="94">
        <v>6067.6627140000001</v>
      </c>
      <c r="H13" s="100">
        <v>1252.479253</v>
      </c>
      <c r="J13" s="122">
        <v>154</v>
      </c>
      <c r="K13" s="123">
        <v>150</v>
      </c>
      <c r="L13" s="122">
        <v>4</v>
      </c>
    </row>
    <row r="14" spans="1:12" ht="16.5" customHeight="1" x14ac:dyDescent="0.3">
      <c r="A14" s="46" t="s">
        <v>229</v>
      </c>
      <c r="B14" s="6">
        <v>2182985</v>
      </c>
      <c r="C14" s="102">
        <v>936661</v>
      </c>
      <c r="D14" s="6">
        <v>1246324</v>
      </c>
      <c r="E14" s="41"/>
      <c r="F14" s="6">
        <v>32613</v>
      </c>
      <c r="G14" s="102">
        <v>15228</v>
      </c>
      <c r="H14" s="6">
        <v>17385</v>
      </c>
      <c r="J14" s="78">
        <v>1006</v>
      </c>
      <c r="K14" s="124">
        <v>624</v>
      </c>
      <c r="L14" s="78">
        <v>382</v>
      </c>
    </row>
    <row r="15" spans="1:12" ht="16.5" customHeight="1" x14ac:dyDescent="0.3">
      <c r="A15" s="46" t="s">
        <v>230</v>
      </c>
      <c r="B15" s="100">
        <v>113642.03109999999</v>
      </c>
      <c r="C15" s="94">
        <v>98377.479200000002</v>
      </c>
      <c r="D15" s="100">
        <v>15264.551880000001</v>
      </c>
      <c r="E15" s="41"/>
      <c r="F15" s="100">
        <v>856.35940860000005</v>
      </c>
      <c r="G15" s="94">
        <v>700.81265829999995</v>
      </c>
      <c r="H15" s="100">
        <v>155.54675030000001</v>
      </c>
      <c r="J15" s="122">
        <v>445</v>
      </c>
      <c r="K15" s="123">
        <v>341</v>
      </c>
      <c r="L15" s="122">
        <v>104</v>
      </c>
    </row>
    <row r="16" spans="1:12" ht="16.5" customHeight="1" x14ac:dyDescent="0.3">
      <c r="A16" s="46" t="s">
        <v>231</v>
      </c>
      <c r="B16" s="6">
        <v>1931969</v>
      </c>
      <c r="C16" s="102">
        <v>885287</v>
      </c>
      <c r="D16" s="6">
        <v>1046682</v>
      </c>
      <c r="E16" s="41"/>
      <c r="F16" s="6">
        <v>25100</v>
      </c>
      <c r="G16" s="102">
        <v>25400</v>
      </c>
      <c r="H16" s="6">
        <v>-300</v>
      </c>
      <c r="J16" s="78">
        <v>10889</v>
      </c>
      <c r="K16" s="124">
        <v>3164</v>
      </c>
      <c r="L16" s="78">
        <v>7725</v>
      </c>
    </row>
    <row r="17" spans="1:12" ht="16.5" customHeight="1" x14ac:dyDescent="0.3">
      <c r="A17" s="46" t="s">
        <v>232</v>
      </c>
      <c r="B17" s="100">
        <v>2015928.7450000001</v>
      </c>
      <c r="C17" s="94">
        <v>365639.96</v>
      </c>
      <c r="D17" s="100">
        <v>1650288.7849999999</v>
      </c>
      <c r="E17" s="41"/>
      <c r="F17" s="100">
        <v>26033.687000000002</v>
      </c>
      <c r="G17" s="94">
        <v>9346.0470000000005</v>
      </c>
      <c r="H17" s="100">
        <v>16687.64</v>
      </c>
      <c r="J17" s="122">
        <v>6232</v>
      </c>
      <c r="K17" s="123">
        <v>1886</v>
      </c>
      <c r="L17" s="122">
        <v>4346</v>
      </c>
    </row>
    <row r="18" spans="1:12" ht="16.5" customHeight="1" x14ac:dyDescent="0.3">
      <c r="A18" s="46" t="s">
        <v>233</v>
      </c>
      <c r="B18" s="6">
        <v>7625.55</v>
      </c>
      <c r="C18" s="102">
        <v>4719.57</v>
      </c>
      <c r="D18" s="6">
        <v>2905.98</v>
      </c>
      <c r="E18" s="41"/>
      <c r="F18" s="6">
        <v>22.02</v>
      </c>
      <c r="G18" s="102">
        <v>22.02</v>
      </c>
      <c r="H18" s="6">
        <v>0</v>
      </c>
      <c r="J18" s="78">
        <v>165</v>
      </c>
      <c r="K18" s="124">
        <v>158</v>
      </c>
      <c r="L18" s="78">
        <v>7</v>
      </c>
    </row>
    <row r="19" spans="1:12" ht="16.5" customHeight="1" x14ac:dyDescent="0.3">
      <c r="A19" s="46" t="s">
        <v>234</v>
      </c>
      <c r="B19" s="100">
        <v>6051858.17530361</v>
      </c>
      <c r="C19" s="94">
        <v>476523.554816177</v>
      </c>
      <c r="D19" s="100">
        <v>5575334.6204874301</v>
      </c>
      <c r="E19" s="41"/>
      <c r="F19" s="100">
        <v>-767.43787588459998</v>
      </c>
      <c r="G19" s="94">
        <v>11100.262065385399</v>
      </c>
      <c r="H19" s="100">
        <v>-11867.699941270001</v>
      </c>
      <c r="J19" s="122">
        <v>582</v>
      </c>
      <c r="K19" s="123">
        <v>28</v>
      </c>
      <c r="L19" s="122">
        <v>554</v>
      </c>
    </row>
    <row r="20" spans="1:12" ht="16.5" customHeight="1" x14ac:dyDescent="0.3">
      <c r="A20" s="46" t="s">
        <v>235</v>
      </c>
      <c r="B20" s="6">
        <v>2297884</v>
      </c>
      <c r="C20" s="102">
        <v>1746418</v>
      </c>
      <c r="D20" s="6">
        <v>551466</v>
      </c>
      <c r="E20" s="41"/>
      <c r="F20" s="6">
        <v>66796</v>
      </c>
      <c r="G20" s="102">
        <v>51304</v>
      </c>
      <c r="H20" s="6">
        <v>15492</v>
      </c>
      <c r="J20" s="78">
        <v>6704</v>
      </c>
      <c r="K20" s="124">
        <v>4193</v>
      </c>
      <c r="L20" s="78">
        <v>2511</v>
      </c>
    </row>
    <row r="21" spans="1:12" ht="16.5" customHeight="1" x14ac:dyDescent="0.3">
      <c r="A21" s="46" t="s">
        <v>236</v>
      </c>
      <c r="B21" s="100">
        <v>315664.99</v>
      </c>
      <c r="C21" s="94">
        <v>250459.16</v>
      </c>
      <c r="D21" s="100">
        <v>65205.83</v>
      </c>
      <c r="E21" s="41"/>
      <c r="F21" s="100">
        <v>3880.76</v>
      </c>
      <c r="G21" s="94">
        <v>4108.57</v>
      </c>
      <c r="H21" s="100">
        <v>-227.81</v>
      </c>
      <c r="J21" s="122">
        <v>1583</v>
      </c>
      <c r="K21" s="123">
        <v>1037</v>
      </c>
      <c r="L21" s="122">
        <v>546</v>
      </c>
    </row>
    <row r="22" spans="1:12" ht="16.5" customHeight="1" x14ac:dyDescent="0.3">
      <c r="A22" s="46" t="s">
        <v>237</v>
      </c>
      <c r="B22" s="6">
        <v>51834.9</v>
      </c>
      <c r="C22" s="102">
        <v>31975.08</v>
      </c>
      <c r="D22" s="6">
        <v>19859.82</v>
      </c>
      <c r="E22" s="41"/>
      <c r="F22" s="6">
        <v>879.24</v>
      </c>
      <c r="G22" s="102">
        <v>579.54999999999995</v>
      </c>
      <c r="H22" s="6">
        <v>299.69</v>
      </c>
      <c r="J22" s="78">
        <v>1389</v>
      </c>
      <c r="K22" s="124">
        <v>864</v>
      </c>
      <c r="L22" s="78">
        <v>525</v>
      </c>
    </row>
    <row r="23" spans="1:12" ht="16.5" customHeight="1" x14ac:dyDescent="0.3">
      <c r="A23" s="46" t="s">
        <v>238</v>
      </c>
      <c r="B23" s="100">
        <v>4037140</v>
      </c>
      <c r="C23" s="94">
        <v>3380943</v>
      </c>
      <c r="D23" s="100">
        <v>656197</v>
      </c>
      <c r="E23" s="41"/>
      <c r="F23" s="100">
        <v>76335</v>
      </c>
      <c r="G23" s="94">
        <v>75257</v>
      </c>
      <c r="H23" s="100">
        <v>1078</v>
      </c>
      <c r="J23" s="122">
        <v>14712</v>
      </c>
      <c r="K23" s="123">
        <v>10026</v>
      </c>
      <c r="L23" s="122">
        <v>4686</v>
      </c>
    </row>
    <row r="24" spans="1:12" ht="16.5" customHeight="1" x14ac:dyDescent="0.3">
      <c r="A24" s="46" t="s">
        <v>239</v>
      </c>
      <c r="B24" s="6">
        <v>10056.9467277969</v>
      </c>
      <c r="C24" s="102">
        <v>2658.89332122327</v>
      </c>
      <c r="D24" s="6">
        <v>7398.0534065736301</v>
      </c>
      <c r="E24" s="41"/>
      <c r="F24" s="6">
        <v>252.31968988420601</v>
      </c>
      <c r="G24" s="102">
        <v>47.688321619779401</v>
      </c>
      <c r="H24" s="6">
        <v>204.63136826442701</v>
      </c>
      <c r="J24" s="78">
        <v>678</v>
      </c>
      <c r="K24" s="124">
        <v>111</v>
      </c>
      <c r="L24" s="78">
        <v>567</v>
      </c>
    </row>
    <row r="25" spans="1:12" ht="16.5" customHeight="1" x14ac:dyDescent="0.3">
      <c r="A25" s="46" t="s">
        <v>240</v>
      </c>
      <c r="B25" s="100">
        <v>839192</v>
      </c>
      <c r="C25" s="94">
        <v>37241</v>
      </c>
      <c r="D25" s="100">
        <v>801951</v>
      </c>
      <c r="E25" s="41"/>
      <c r="F25" s="100">
        <v>17847</v>
      </c>
      <c r="G25" s="94">
        <v>1394</v>
      </c>
      <c r="H25" s="100">
        <v>16453</v>
      </c>
      <c r="J25" s="122">
        <v>1812</v>
      </c>
      <c r="K25" s="123">
        <v>101</v>
      </c>
      <c r="L25" s="122">
        <v>1711</v>
      </c>
    </row>
    <row r="26" spans="1:12" ht="16.5" customHeight="1" x14ac:dyDescent="0.3">
      <c r="A26" s="46" t="s">
        <v>241</v>
      </c>
      <c r="B26" s="6">
        <v>1115633</v>
      </c>
      <c r="C26" s="102">
        <v>1115633</v>
      </c>
      <c r="D26" s="6">
        <v>0</v>
      </c>
      <c r="E26" s="41"/>
      <c r="F26" s="6">
        <v>18387</v>
      </c>
      <c r="G26" s="102">
        <v>18387</v>
      </c>
      <c r="H26" s="6">
        <v>0</v>
      </c>
      <c r="J26" s="78">
        <v>738</v>
      </c>
      <c r="K26" s="124">
        <v>738</v>
      </c>
      <c r="L26" s="78">
        <v>0</v>
      </c>
    </row>
    <row r="27" spans="1:12" ht="16.5" customHeight="1" x14ac:dyDescent="0.3">
      <c r="A27" s="46" t="s">
        <v>242</v>
      </c>
      <c r="B27" s="100">
        <v>273725.71299999999</v>
      </c>
      <c r="C27" s="94">
        <v>104964.092</v>
      </c>
      <c r="D27" s="100">
        <v>168761.62100000001</v>
      </c>
      <c r="E27" s="41"/>
      <c r="F27" s="100">
        <v>4608.8040000000001</v>
      </c>
      <c r="G27" s="94">
        <v>2837.491</v>
      </c>
      <c r="H27" s="100">
        <v>1771.317</v>
      </c>
      <c r="J27" s="122">
        <v>872</v>
      </c>
      <c r="K27" s="123">
        <v>323</v>
      </c>
      <c r="L27" s="122">
        <v>549</v>
      </c>
    </row>
    <row r="28" spans="1:12" ht="16.5" customHeight="1" x14ac:dyDescent="0.3">
      <c r="A28" s="46" t="s">
        <v>243</v>
      </c>
      <c r="B28" s="6">
        <v>22774.692900495898</v>
      </c>
      <c r="C28" s="102">
        <v>8453.6419827451791</v>
      </c>
      <c r="D28" s="6">
        <v>14321.050917750699</v>
      </c>
      <c r="E28" s="41"/>
      <c r="F28" s="6">
        <v>-35.954493370000002</v>
      </c>
      <c r="G28" s="102">
        <v>113.95475321000001</v>
      </c>
      <c r="H28" s="6">
        <v>-149.90924658</v>
      </c>
      <c r="J28" s="78">
        <v>391</v>
      </c>
      <c r="K28" s="124">
        <v>118</v>
      </c>
      <c r="L28" s="78">
        <v>273</v>
      </c>
    </row>
    <row r="29" spans="1:12" ht="16.5" customHeight="1" x14ac:dyDescent="0.3">
      <c r="A29" s="46" t="s">
        <v>244</v>
      </c>
      <c r="B29" s="100">
        <v>42217.5</v>
      </c>
      <c r="C29" s="94">
        <v>23096</v>
      </c>
      <c r="D29" s="100">
        <v>19121.5</v>
      </c>
      <c r="E29" s="41"/>
      <c r="F29" s="100">
        <v>349.7</v>
      </c>
      <c r="G29" s="94">
        <v>334</v>
      </c>
      <c r="H29" s="100">
        <v>15.7</v>
      </c>
      <c r="J29" s="122">
        <v>100</v>
      </c>
      <c r="K29" s="123">
        <v>77</v>
      </c>
      <c r="L29" s="122">
        <v>23</v>
      </c>
    </row>
    <row r="30" spans="1:12" ht="16.5" customHeight="1" x14ac:dyDescent="0.3">
      <c r="A30" s="46" t="s">
        <v>245</v>
      </c>
      <c r="B30" s="6">
        <v>6347.2259999999997</v>
      </c>
      <c r="C30" s="102">
        <v>4734.2340000000004</v>
      </c>
      <c r="D30" s="6">
        <v>1612.992</v>
      </c>
      <c r="E30" s="41"/>
      <c r="F30" s="6">
        <v>117.209</v>
      </c>
      <c r="G30" s="102">
        <v>96.126999999999995</v>
      </c>
      <c r="H30" s="6">
        <v>21.082000000000001</v>
      </c>
      <c r="J30" s="78">
        <v>87</v>
      </c>
      <c r="K30" s="124">
        <v>68</v>
      </c>
      <c r="L30" s="78">
        <v>19</v>
      </c>
    </row>
    <row r="31" spans="1:12" ht="16.5" customHeight="1" x14ac:dyDescent="0.3">
      <c r="A31" s="46" t="s">
        <v>246</v>
      </c>
      <c r="B31" s="100">
        <v>2614.7419</v>
      </c>
      <c r="C31" s="94">
        <v>2614.7419</v>
      </c>
      <c r="D31" s="100">
        <v>0</v>
      </c>
      <c r="E31" s="41"/>
      <c r="F31" s="100">
        <v>25.953900000000001</v>
      </c>
      <c r="G31" s="94">
        <v>25.953900000000001</v>
      </c>
      <c r="H31" s="100">
        <v>0</v>
      </c>
      <c r="J31" s="122">
        <v>122</v>
      </c>
      <c r="K31" s="123">
        <v>108</v>
      </c>
      <c r="L31" s="122">
        <v>14</v>
      </c>
    </row>
    <row r="32" spans="1:12" ht="16.5" customHeight="1" x14ac:dyDescent="0.3">
      <c r="A32" s="46" t="s">
        <v>247</v>
      </c>
      <c r="B32" s="6">
        <v>288629</v>
      </c>
      <c r="C32" s="102">
        <v>216422</v>
      </c>
      <c r="D32" s="6">
        <v>72207</v>
      </c>
      <c r="E32" s="41"/>
      <c r="F32" s="6">
        <v>3036</v>
      </c>
      <c r="G32" s="102">
        <v>4395</v>
      </c>
      <c r="H32" s="6">
        <v>-1359</v>
      </c>
      <c r="J32" s="78">
        <v>2423</v>
      </c>
      <c r="K32" s="124">
        <v>1723</v>
      </c>
      <c r="L32" s="78">
        <v>700</v>
      </c>
    </row>
    <row r="33" spans="1:12" ht="16.5" customHeight="1" x14ac:dyDescent="0.3">
      <c r="A33" s="46" t="s">
        <v>248</v>
      </c>
      <c r="B33" s="100">
        <v>3208940</v>
      </c>
      <c r="C33" s="94">
        <v>2988431</v>
      </c>
      <c r="D33" s="100">
        <v>220509</v>
      </c>
      <c r="E33" s="41"/>
      <c r="F33" s="100">
        <v>750</v>
      </c>
      <c r="G33" s="94">
        <v>757</v>
      </c>
      <c r="H33" s="100">
        <v>-7</v>
      </c>
      <c r="J33" s="122">
        <v>641</v>
      </c>
      <c r="K33" s="123">
        <v>542</v>
      </c>
      <c r="L33" s="122">
        <v>99</v>
      </c>
    </row>
    <row r="34" spans="1:12" ht="16.5" customHeight="1" x14ac:dyDescent="0.3">
      <c r="A34" s="46" t="s">
        <v>249</v>
      </c>
      <c r="B34" s="6">
        <v>620776.54356788797</v>
      </c>
      <c r="C34" s="102">
        <v>508143.07259187702</v>
      </c>
      <c r="D34" s="6">
        <v>112633.470976011</v>
      </c>
      <c r="E34" s="41"/>
      <c r="F34" s="6">
        <v>1102.4370309298699</v>
      </c>
      <c r="G34" s="102">
        <v>924.25947402757504</v>
      </c>
      <c r="H34" s="6">
        <v>178.177556902292</v>
      </c>
      <c r="J34" s="78">
        <v>1060</v>
      </c>
      <c r="K34" s="124">
        <v>891</v>
      </c>
      <c r="L34" s="78">
        <v>169</v>
      </c>
    </row>
    <row r="35" spans="1:12" ht="16.5" customHeight="1" x14ac:dyDescent="0.3">
      <c r="A35" s="46" t="s">
        <v>250</v>
      </c>
      <c r="B35" s="100">
        <v>113047.92219932</v>
      </c>
      <c r="C35" s="94">
        <v>46738.606477189998</v>
      </c>
      <c r="D35" s="100">
        <v>66309.315722130006</v>
      </c>
      <c r="E35" s="41"/>
      <c r="F35" s="100">
        <v>78.265799646650194</v>
      </c>
      <c r="G35" s="94">
        <v>17.985956234200199</v>
      </c>
      <c r="H35" s="100">
        <v>60.279843412449999</v>
      </c>
      <c r="J35" s="122">
        <v>430</v>
      </c>
      <c r="K35" s="123">
        <v>379</v>
      </c>
      <c r="L35" s="122">
        <v>51</v>
      </c>
    </row>
    <row r="36" spans="1:12" ht="16.5" customHeight="1" x14ac:dyDescent="0.3">
      <c r="A36" s="46" t="s">
        <v>251</v>
      </c>
      <c r="B36" s="6">
        <v>1401265.66</v>
      </c>
      <c r="C36" s="102">
        <v>1023661.439</v>
      </c>
      <c r="D36" s="6">
        <v>377604.22090000001</v>
      </c>
      <c r="E36" s="41"/>
      <c r="F36" s="6">
        <v>13856.2796</v>
      </c>
      <c r="G36" s="102">
        <v>11217.204</v>
      </c>
      <c r="H36" s="6">
        <v>2639.0756000000001</v>
      </c>
      <c r="J36" s="78">
        <v>3072</v>
      </c>
      <c r="K36" s="124">
        <v>1983</v>
      </c>
      <c r="L36" s="78">
        <v>1089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59938</v>
      </c>
      <c r="K37" s="126">
        <v>31491</v>
      </c>
      <c r="L37" s="125">
        <v>28447</v>
      </c>
    </row>
    <row r="38" spans="1:12" ht="16.5" customHeight="1" x14ac:dyDescent="0.25">
      <c r="E38" s="41"/>
    </row>
  </sheetData>
  <sheetProtection algorithmName="SHA-512" hashValue="n17rhGOFC2gfDSH4h0HJBofwpAOSZHVs7MqKYV31lzH2ZcmWoukkF5aiZShlCcj6k73AvyWr8Yfh4GzPw5vHlw==" saltValue="jQWdLJUAaoLcgd0eI/obaQ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L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Contents'!B8</f>
        <v>Table 1.2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Contents'!A8&amp;", "&amp;'Table of Contents'!A3</f>
        <v>Total Net Assets, Net Sales and Number of ETF Funds, 2017:Q3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224</v>
      </c>
      <c r="B9" s="122">
        <v>1100.8197791571599</v>
      </c>
      <c r="C9" s="123">
        <v>1100.8197791571599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4</v>
      </c>
      <c r="K9" s="123">
        <v>4</v>
      </c>
      <c r="L9" s="122">
        <v>0</v>
      </c>
    </row>
    <row r="10" spans="1:12" ht="16.5" customHeight="1" x14ac:dyDescent="0.3">
      <c r="A10" s="46" t="s">
        <v>225</v>
      </c>
      <c r="B10" s="156">
        <v>16.18</v>
      </c>
      <c r="C10" s="157">
        <v>16.18</v>
      </c>
      <c r="D10" s="156">
        <v>0</v>
      </c>
      <c r="E10" s="108"/>
      <c r="F10" s="156">
        <v>0.45</v>
      </c>
      <c r="G10" s="157">
        <v>0.45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228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229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230</v>
      </c>
      <c r="B15" s="122">
        <v>257.8751911</v>
      </c>
      <c r="C15" s="123">
        <v>257.8751911</v>
      </c>
      <c r="D15" s="122">
        <v>0</v>
      </c>
      <c r="E15" s="108"/>
      <c r="F15" s="122">
        <v>31.01275</v>
      </c>
      <c r="G15" s="123">
        <v>31.01275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231</v>
      </c>
      <c r="B16" s="156">
        <v>84065</v>
      </c>
      <c r="C16" s="157">
        <v>84065</v>
      </c>
      <c r="D16" s="156">
        <v>0</v>
      </c>
      <c r="E16" s="108"/>
      <c r="F16" s="156">
        <v>-522</v>
      </c>
      <c r="G16" s="157">
        <v>-522</v>
      </c>
      <c r="H16" s="156">
        <v>0</v>
      </c>
      <c r="I16" s="155"/>
      <c r="J16" s="156">
        <v>253</v>
      </c>
      <c r="K16" s="157">
        <v>253</v>
      </c>
      <c r="L16" s="156">
        <v>0</v>
      </c>
    </row>
    <row r="17" spans="1:12" ht="16.5" customHeight="1" x14ac:dyDescent="0.3">
      <c r="A17" s="46" t="s">
        <v>232</v>
      </c>
      <c r="B17" s="122">
        <v>55891.665999999997</v>
      </c>
      <c r="C17" s="123">
        <v>55891.665999999997</v>
      </c>
      <c r="D17" s="122">
        <v>0</v>
      </c>
      <c r="E17" s="108"/>
      <c r="F17" s="122">
        <v>2368.0920000000001</v>
      </c>
      <c r="G17" s="123">
        <v>2368.0920000000001</v>
      </c>
      <c r="H17" s="122">
        <v>0</v>
      </c>
      <c r="I17" s="101"/>
      <c r="J17" s="122">
        <v>111</v>
      </c>
      <c r="K17" s="123">
        <v>111</v>
      </c>
      <c r="L17" s="122">
        <v>0</v>
      </c>
    </row>
    <row r="18" spans="1:12" ht="16.5" customHeight="1" x14ac:dyDescent="0.3">
      <c r="A18" s="46" t="s">
        <v>233</v>
      </c>
      <c r="B18" s="156">
        <v>20.72</v>
      </c>
      <c r="C18" s="157">
        <v>20.72</v>
      </c>
      <c r="D18" s="156">
        <v>0</v>
      </c>
      <c r="E18" s="108"/>
      <c r="F18" s="156">
        <v>2E-3</v>
      </c>
      <c r="G18" s="157">
        <v>2E-3</v>
      </c>
      <c r="H18" s="156">
        <v>0</v>
      </c>
      <c r="I18" s="155"/>
      <c r="J18" s="156">
        <v>2</v>
      </c>
      <c r="K18" s="157">
        <v>2</v>
      </c>
      <c r="L18" s="156">
        <v>0</v>
      </c>
    </row>
    <row r="19" spans="1:12" ht="16.5" customHeight="1" x14ac:dyDescent="0.3">
      <c r="A19" s="46" t="s">
        <v>234</v>
      </c>
      <c r="B19" s="122">
        <v>5.16</v>
      </c>
      <c r="C19" s="123">
        <v>0</v>
      </c>
      <c r="D19" s="122">
        <v>5.16</v>
      </c>
      <c r="E19" s="108"/>
      <c r="F19" s="122">
        <v>0.13</v>
      </c>
      <c r="G19" s="123">
        <v>0</v>
      </c>
      <c r="H19" s="122">
        <v>0.13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235</v>
      </c>
      <c r="B20" s="156">
        <v>333645</v>
      </c>
      <c r="C20" s="157">
        <v>333645</v>
      </c>
      <c r="D20" s="156">
        <v>0</v>
      </c>
      <c r="E20" s="108"/>
      <c r="F20" s="156">
        <v>10303</v>
      </c>
      <c r="G20" s="157">
        <v>10303</v>
      </c>
      <c r="H20" s="156">
        <v>0</v>
      </c>
      <c r="I20" s="155"/>
      <c r="J20" s="156">
        <v>660</v>
      </c>
      <c r="K20" s="157">
        <v>660</v>
      </c>
      <c r="L20" s="156">
        <v>0</v>
      </c>
    </row>
    <row r="21" spans="1:12" ht="16.5" customHeight="1" x14ac:dyDescent="0.3">
      <c r="A21" s="46" t="s">
        <v>236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237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238</v>
      </c>
      <c r="B23" s="122">
        <v>97374</v>
      </c>
      <c r="C23" s="123">
        <v>97374</v>
      </c>
      <c r="D23" s="122">
        <v>0</v>
      </c>
      <c r="E23" s="108"/>
      <c r="F23" s="122">
        <v>0</v>
      </c>
      <c r="G23" s="123">
        <v>0</v>
      </c>
      <c r="H23" s="122">
        <v>0</v>
      </c>
      <c r="I23" s="101"/>
      <c r="J23" s="122">
        <v>385</v>
      </c>
      <c r="K23" s="123">
        <v>385</v>
      </c>
      <c r="L23" s="122">
        <v>0</v>
      </c>
    </row>
    <row r="24" spans="1:12" ht="16.5" customHeight="1" x14ac:dyDescent="0.3">
      <c r="A24" s="46" t="s">
        <v>239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240</v>
      </c>
      <c r="B25" s="122">
        <v>1430</v>
      </c>
      <c r="C25" s="123">
        <v>1315</v>
      </c>
      <c r="D25" s="122">
        <v>115</v>
      </c>
      <c r="E25" s="108"/>
      <c r="F25" s="122">
        <v>36</v>
      </c>
      <c r="G25" s="123">
        <v>36</v>
      </c>
      <c r="H25" s="122">
        <v>0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241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242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243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244</v>
      </c>
      <c r="B29" s="122">
        <v>0.81</v>
      </c>
      <c r="C29" s="123">
        <v>0.81</v>
      </c>
      <c r="D29" s="122">
        <v>0</v>
      </c>
      <c r="E29" s="108"/>
      <c r="F29" s="122">
        <v>0.04</v>
      </c>
      <c r="G29" s="123">
        <v>0.04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245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246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247</v>
      </c>
      <c r="B32" s="156">
        <v>328</v>
      </c>
      <c r="C32" s="157">
        <v>328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248</v>
      </c>
      <c r="B33" s="122">
        <v>3245</v>
      </c>
      <c r="C33" s="123">
        <v>3016.58</v>
      </c>
      <c r="D33" s="122">
        <v>228.42</v>
      </c>
      <c r="E33" s="108"/>
      <c r="F33" s="122">
        <v>48.86</v>
      </c>
      <c r="G33" s="123">
        <v>39.130000000000003</v>
      </c>
      <c r="H33" s="122">
        <v>9.73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249</v>
      </c>
      <c r="B34" s="156">
        <v>13353.16</v>
      </c>
      <c r="C34" s="157">
        <v>4252.42</v>
      </c>
      <c r="D34" s="156">
        <v>9100.74</v>
      </c>
      <c r="E34" s="108"/>
      <c r="F34" s="156">
        <v>568.77</v>
      </c>
      <c r="G34" s="157">
        <v>-120.7</v>
      </c>
      <c r="H34" s="156">
        <v>689.47</v>
      </c>
      <c r="I34" s="155"/>
      <c r="J34" s="156">
        <v>31</v>
      </c>
      <c r="K34" s="157">
        <v>21</v>
      </c>
      <c r="L34" s="156">
        <v>10</v>
      </c>
    </row>
    <row r="35" spans="1:12" ht="16.5" customHeight="1" x14ac:dyDescent="0.3">
      <c r="A35" s="46" t="s">
        <v>250</v>
      </c>
      <c r="B35" s="122">
        <v>76.319999999999993</v>
      </c>
      <c r="C35" s="123">
        <v>38.159999999999997</v>
      </c>
      <c r="D35" s="122">
        <v>38.159999999999997</v>
      </c>
      <c r="E35" s="108"/>
      <c r="F35" s="122">
        <v>-10.06</v>
      </c>
      <c r="G35" s="123">
        <v>-5.03</v>
      </c>
      <c r="H35" s="122">
        <v>-5.03</v>
      </c>
      <c r="I35" s="101"/>
      <c r="J35" s="122">
        <v>22</v>
      </c>
      <c r="K35" s="123">
        <v>13</v>
      </c>
      <c r="L35" s="122">
        <v>9</v>
      </c>
    </row>
    <row r="36" spans="1:12" ht="16.5" customHeight="1" x14ac:dyDescent="0.3">
      <c r="A36" s="46" t="s">
        <v>251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590809.71097025694</v>
      </c>
      <c r="C37" s="126">
        <v>581322.23097025696</v>
      </c>
      <c r="D37" s="125">
        <v>9487.48</v>
      </c>
      <c r="E37" s="109"/>
      <c r="F37" s="125">
        <v>12824.29675</v>
      </c>
      <c r="G37" s="126">
        <v>12129.99675</v>
      </c>
      <c r="H37" s="125">
        <v>694.3</v>
      </c>
      <c r="I37" s="154"/>
      <c r="J37" s="125">
        <v>1502</v>
      </c>
      <c r="K37" s="126">
        <v>1477</v>
      </c>
      <c r="L37" s="125">
        <v>25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TPoIcRZHXe25+lvDnWql2hNToP360Ma2s+V5T0+Mv4BAwtzfBALms1XaEJR4re8JAW/0yNHAPZF5CbxFgjUuMQ==" saltValue="q2ANbpmr0B15m1lXuvBgYA==" spinCount="100000" sheet="1" objects="1" scenarios="1"/>
  <mergeCells count="1">
    <mergeCell ref="A1:B1"/>
  </mergeCells>
  <conditionalFormatting sqref="B8:H9">
    <cfRule type="cellIs" dxfId="486" priority="25" operator="between">
      <formula>0</formula>
      <formula>0.1</formula>
    </cfRule>
    <cfRule type="cellIs" dxfId="485" priority="26" operator="lessThan">
      <formula>0</formula>
    </cfRule>
    <cfRule type="cellIs" dxfId="484" priority="27" operator="greaterThanOrEqual">
      <formula>0.1</formula>
    </cfRule>
  </conditionalFormatting>
  <conditionalFormatting sqref="A1:XFD6 A38:XFD1048576 A7 E7 I7 M7:XFD37 B8:I9">
    <cfRule type="cellIs" dxfId="483" priority="24" operator="between">
      <formula>-0.1</formula>
      <formula>0</formula>
    </cfRule>
  </conditionalFormatting>
  <conditionalFormatting sqref="B7:D7">
    <cfRule type="cellIs" dxfId="482" priority="20" operator="between">
      <formula>-0.1</formula>
      <formula>0</formula>
    </cfRule>
  </conditionalFormatting>
  <conditionalFormatting sqref="F7:H7">
    <cfRule type="cellIs" dxfId="481" priority="19" operator="between">
      <formula>-0.1</formula>
      <formula>0</formula>
    </cfRule>
  </conditionalFormatting>
  <conditionalFormatting sqref="J7:L7">
    <cfRule type="cellIs" dxfId="480" priority="18" operator="between">
      <formula>-0.1</formula>
      <formula>0</formula>
    </cfRule>
  </conditionalFormatting>
  <conditionalFormatting sqref="A8:A37">
    <cfRule type="cellIs" dxfId="479" priority="1" operator="between">
      <formula>-0.1</formula>
      <formula>0</formula>
    </cfRule>
  </conditionalFormatting>
  <conditionalFormatting sqref="B10:H36">
    <cfRule type="cellIs" dxfId="478" priority="15" operator="between">
      <formula>0</formula>
      <formula>0.1</formula>
    </cfRule>
    <cfRule type="cellIs" dxfId="477" priority="16" operator="lessThan">
      <formula>0</formula>
    </cfRule>
    <cfRule type="cellIs" dxfId="476" priority="17" operator="greaterThanOrEqual">
      <formula>0.1</formula>
    </cfRule>
  </conditionalFormatting>
  <conditionalFormatting sqref="B10:I36">
    <cfRule type="cellIs" dxfId="475" priority="14" operator="between">
      <formula>-0.1</formula>
      <formula>0</formula>
    </cfRule>
  </conditionalFormatting>
  <conditionalFormatting sqref="F37:H37">
    <cfRule type="cellIs" dxfId="474" priority="2" operator="between">
      <formula>-0.1</formula>
      <formula>0</formula>
    </cfRule>
  </conditionalFormatting>
  <conditionalFormatting sqref="E37">
    <cfRule type="cellIs" dxfId="473" priority="11" operator="between">
      <formula>0</formula>
      <formula>0.1</formula>
    </cfRule>
    <cfRule type="cellIs" dxfId="472" priority="12" operator="lessThan">
      <formula>0</formula>
    </cfRule>
    <cfRule type="cellIs" dxfId="471" priority="13" operator="greaterThanOrEqual">
      <formula>0.1</formula>
    </cfRule>
  </conditionalFormatting>
  <conditionalFormatting sqref="E37 I37">
    <cfRule type="cellIs" dxfId="470" priority="10" operator="between">
      <formula>-0.1</formula>
      <formula>0</formula>
    </cfRule>
  </conditionalFormatting>
  <conditionalFormatting sqref="B37:D37">
    <cfRule type="cellIs" dxfId="469" priority="7" operator="between">
      <formula>0</formula>
      <formula>0.1</formula>
    </cfRule>
    <cfRule type="cellIs" dxfId="468" priority="8" operator="lessThan">
      <formula>0</formula>
    </cfRule>
    <cfRule type="cellIs" dxfId="467" priority="9" operator="greaterThanOrEqual">
      <formula>0.1</formula>
    </cfRule>
  </conditionalFormatting>
  <conditionalFormatting sqref="B37:D37">
    <cfRule type="cellIs" dxfId="466" priority="6" operator="between">
      <formula>-0.1</formula>
      <formula>0</formula>
    </cfRule>
  </conditionalFormatting>
  <conditionalFormatting sqref="F37:H37">
    <cfRule type="cellIs" dxfId="465" priority="3" operator="between">
      <formula>0</formula>
      <formula>0.1</formula>
    </cfRule>
    <cfRule type="cellIs" dxfId="464" priority="4" operator="lessThan">
      <formula>0</formula>
    </cfRule>
    <cfRule type="cellIs" dxfId="463" priority="5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L38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Contents'!C8</f>
        <v>Table 2.2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Contents'!A8&amp;", "&amp;'Table of Contents'!A3</f>
        <v>Total Net Assets, Net Sales and Number of ETF Funds, 2017:Q3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224</v>
      </c>
      <c r="B9" s="122">
        <v>1100.8197791571599</v>
      </c>
      <c r="C9" s="123">
        <v>1100.8197791571599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4</v>
      </c>
      <c r="K9" s="123">
        <v>4</v>
      </c>
      <c r="L9" s="122">
        <v>0</v>
      </c>
    </row>
    <row r="10" spans="1:12" ht="16.5" customHeight="1" x14ac:dyDescent="0.3">
      <c r="A10" s="46" t="s">
        <v>225</v>
      </c>
      <c r="B10" s="78">
        <v>16.18</v>
      </c>
      <c r="C10" s="124">
        <v>16.18</v>
      </c>
      <c r="D10" s="78">
        <v>0</v>
      </c>
      <c r="E10" s="108"/>
      <c r="F10" s="78">
        <v>0.87747399999999998</v>
      </c>
      <c r="G10" s="124">
        <v>0.87747399999999998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228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229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230</v>
      </c>
      <c r="B15" s="122">
        <v>257.8751911</v>
      </c>
      <c r="C15" s="123">
        <v>257.8751911</v>
      </c>
      <c r="D15" s="122">
        <v>0</v>
      </c>
      <c r="E15" s="108"/>
      <c r="F15" s="122">
        <v>31.01275</v>
      </c>
      <c r="G15" s="123">
        <v>31.01275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231</v>
      </c>
      <c r="B16" s="78">
        <v>84065</v>
      </c>
      <c r="C16" s="124">
        <v>84065</v>
      </c>
      <c r="D16" s="78">
        <v>0</v>
      </c>
      <c r="E16" s="108"/>
      <c r="F16" s="78">
        <v>-522</v>
      </c>
      <c r="G16" s="124">
        <v>-522</v>
      </c>
      <c r="H16" s="78">
        <v>0</v>
      </c>
      <c r="I16" s="101"/>
      <c r="J16" s="78">
        <v>253</v>
      </c>
      <c r="K16" s="124">
        <v>253</v>
      </c>
      <c r="L16" s="78">
        <v>0</v>
      </c>
    </row>
    <row r="17" spans="1:12" ht="16.5" customHeight="1" x14ac:dyDescent="0.3">
      <c r="A17" s="46" t="s">
        <v>232</v>
      </c>
      <c r="B17" s="122">
        <v>55891.665999999997</v>
      </c>
      <c r="C17" s="123">
        <v>55891.665999999997</v>
      </c>
      <c r="D17" s="122">
        <v>0</v>
      </c>
      <c r="E17" s="108"/>
      <c r="F17" s="122">
        <v>2368.0920000000001</v>
      </c>
      <c r="G17" s="123">
        <v>2368.0920000000001</v>
      </c>
      <c r="H17" s="122">
        <v>0</v>
      </c>
      <c r="I17" s="101"/>
      <c r="J17" s="122">
        <v>111</v>
      </c>
      <c r="K17" s="123">
        <v>111</v>
      </c>
      <c r="L17" s="122">
        <v>0</v>
      </c>
    </row>
    <row r="18" spans="1:12" ht="16.5" customHeight="1" x14ac:dyDescent="0.3">
      <c r="A18" s="46" t="s">
        <v>233</v>
      </c>
      <c r="B18" s="78">
        <v>20.72</v>
      </c>
      <c r="C18" s="124">
        <v>20.72</v>
      </c>
      <c r="D18" s="78">
        <v>0</v>
      </c>
      <c r="E18" s="108"/>
      <c r="F18" s="78">
        <v>2E-3</v>
      </c>
      <c r="G18" s="124">
        <v>2E-3</v>
      </c>
      <c r="H18" s="78">
        <v>0</v>
      </c>
      <c r="I18" s="101"/>
      <c r="J18" s="78">
        <v>2</v>
      </c>
      <c r="K18" s="124">
        <v>2</v>
      </c>
      <c r="L18" s="78">
        <v>0</v>
      </c>
    </row>
    <row r="19" spans="1:12" ht="16.5" customHeight="1" x14ac:dyDescent="0.3">
      <c r="A19" s="46" t="s">
        <v>234</v>
      </c>
      <c r="B19" s="122">
        <v>5.16</v>
      </c>
      <c r="C19" s="123">
        <v>0</v>
      </c>
      <c r="D19" s="122">
        <v>5.16</v>
      </c>
      <c r="E19" s="108"/>
      <c r="F19" s="122">
        <v>40</v>
      </c>
      <c r="G19" s="123">
        <v>0</v>
      </c>
      <c r="H19" s="122">
        <v>40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235</v>
      </c>
      <c r="B20" s="78">
        <v>333645</v>
      </c>
      <c r="C20" s="124">
        <v>333645</v>
      </c>
      <c r="D20" s="78">
        <v>0</v>
      </c>
      <c r="E20" s="108"/>
      <c r="F20" s="78">
        <v>10303</v>
      </c>
      <c r="G20" s="124">
        <v>10303</v>
      </c>
      <c r="H20" s="78">
        <v>0</v>
      </c>
      <c r="I20" s="101"/>
      <c r="J20" s="78">
        <v>660</v>
      </c>
      <c r="K20" s="124">
        <v>660</v>
      </c>
      <c r="L20" s="78">
        <v>0</v>
      </c>
    </row>
    <row r="21" spans="1:12" ht="16.5" customHeight="1" x14ac:dyDescent="0.3">
      <c r="A21" s="46" t="s">
        <v>236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237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238</v>
      </c>
      <c r="B23" s="122">
        <v>97374</v>
      </c>
      <c r="C23" s="123">
        <v>97374</v>
      </c>
      <c r="D23" s="122">
        <v>0</v>
      </c>
      <c r="E23" s="108"/>
      <c r="F23" s="122">
        <v>0</v>
      </c>
      <c r="G23" s="123">
        <v>0</v>
      </c>
      <c r="H23" s="122">
        <v>0</v>
      </c>
      <c r="I23" s="101"/>
      <c r="J23" s="122">
        <v>385</v>
      </c>
      <c r="K23" s="123">
        <v>385</v>
      </c>
      <c r="L23" s="122">
        <v>0</v>
      </c>
    </row>
    <row r="24" spans="1:12" ht="16.5" customHeight="1" x14ac:dyDescent="0.3">
      <c r="A24" s="46" t="s">
        <v>239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240</v>
      </c>
      <c r="B25" s="122">
        <v>1430</v>
      </c>
      <c r="C25" s="123">
        <v>1315</v>
      </c>
      <c r="D25" s="122">
        <v>115</v>
      </c>
      <c r="E25" s="108"/>
      <c r="F25" s="122">
        <v>36</v>
      </c>
      <c r="G25" s="123">
        <v>36</v>
      </c>
      <c r="H25" s="122">
        <v>0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241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242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243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244</v>
      </c>
      <c r="B29" s="122">
        <v>0.81</v>
      </c>
      <c r="C29" s="123">
        <v>0.81</v>
      </c>
      <c r="D29" s="122">
        <v>0</v>
      </c>
      <c r="E29" s="108"/>
      <c r="F29" s="122">
        <v>0.18</v>
      </c>
      <c r="G29" s="123">
        <v>0.18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245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246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247</v>
      </c>
      <c r="B32" s="78">
        <v>328</v>
      </c>
      <c r="C32" s="124">
        <v>328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248</v>
      </c>
      <c r="B33" s="122">
        <v>3245</v>
      </c>
      <c r="C33" s="123">
        <v>3016.58</v>
      </c>
      <c r="D33" s="122">
        <v>228.42</v>
      </c>
      <c r="E33" s="108"/>
      <c r="F33" s="122">
        <v>467</v>
      </c>
      <c r="G33" s="123">
        <v>374</v>
      </c>
      <c r="H33" s="122">
        <v>93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249</v>
      </c>
      <c r="B34" s="78">
        <v>13353.16</v>
      </c>
      <c r="C34" s="124">
        <v>4252.42</v>
      </c>
      <c r="D34" s="78">
        <v>9100.74</v>
      </c>
      <c r="E34" s="108"/>
      <c r="F34" s="78">
        <v>643.39896627939811</v>
      </c>
      <c r="G34" s="124">
        <v>-136.53255504081</v>
      </c>
      <c r="H34" s="78">
        <v>779.93152132020805</v>
      </c>
      <c r="I34" s="101"/>
      <c r="J34" s="78">
        <v>31</v>
      </c>
      <c r="K34" s="124">
        <v>21</v>
      </c>
      <c r="L34" s="78">
        <v>10</v>
      </c>
    </row>
    <row r="35" spans="1:12" ht="16.5" customHeight="1" x14ac:dyDescent="0.3">
      <c r="A35" s="46" t="s">
        <v>250</v>
      </c>
      <c r="B35" s="122">
        <v>76.319999999999993</v>
      </c>
      <c r="C35" s="123">
        <v>38.159999999999997</v>
      </c>
      <c r="D35" s="122">
        <v>38.159999999999997</v>
      </c>
      <c r="E35" s="108"/>
      <c r="F35" s="122">
        <v>-41.490642827999999</v>
      </c>
      <c r="G35" s="123">
        <v>-20.745321413999999</v>
      </c>
      <c r="H35" s="122">
        <v>-20.745321413999999</v>
      </c>
      <c r="I35" s="101"/>
      <c r="J35" s="122">
        <v>22</v>
      </c>
      <c r="K35" s="123">
        <v>13</v>
      </c>
      <c r="L35" s="122">
        <v>9</v>
      </c>
    </row>
    <row r="36" spans="1:12" ht="16.5" customHeight="1" x14ac:dyDescent="0.3">
      <c r="A36" s="46" t="s">
        <v>251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1502</v>
      </c>
      <c r="K37" s="126">
        <v>1477</v>
      </c>
      <c r="L37" s="125">
        <v>25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vt8VLkVF5AI5BUjTFuMhV6/YHKNHYCTNoLrvO6IssZ0wzgiuokICh+plXqcecPdbKQbFvelsKIMMKu9Sf2abjw==" saltValue="BmKNR7jZKm4zuqSZGr7kdw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L37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Contents'!C9</f>
        <v>Table 2.3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Contents'!A9&amp;", "&amp;'Table of Contents'!A3</f>
        <v>Total Net Assets, Net Sales and Number of Funds of Funds, 2017:Q3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78">
        <v>32273.969000000001</v>
      </c>
      <c r="C8" s="124">
        <v>15629.252</v>
      </c>
      <c r="D8" s="78">
        <v>16644.717000000001</v>
      </c>
      <c r="E8" s="108"/>
      <c r="F8" s="78">
        <v>290.24199999999996</v>
      </c>
      <c r="G8" s="124">
        <v>192.57499999999999</v>
      </c>
      <c r="H8" s="78">
        <v>97.667000000000002</v>
      </c>
      <c r="I8" s="101"/>
      <c r="J8" s="78">
        <v>449</v>
      </c>
      <c r="K8" s="124">
        <v>221</v>
      </c>
      <c r="L8" s="78">
        <v>228</v>
      </c>
    </row>
    <row r="9" spans="1:12" ht="16.5" customHeight="1" x14ac:dyDescent="0.3">
      <c r="A9" s="46" t="s">
        <v>224</v>
      </c>
      <c r="B9" s="122">
        <v>50869.933976876098</v>
      </c>
      <c r="C9" s="123">
        <v>33608.585431008898</v>
      </c>
      <c r="D9" s="122">
        <v>17261.3485458672</v>
      </c>
      <c r="E9" s="108"/>
      <c r="F9" s="122">
        <v>0</v>
      </c>
      <c r="G9" s="123">
        <v>0</v>
      </c>
      <c r="H9" s="122">
        <v>0</v>
      </c>
      <c r="I9" s="101"/>
      <c r="J9" s="122">
        <v>203</v>
      </c>
      <c r="K9" s="123">
        <v>135</v>
      </c>
      <c r="L9" s="122">
        <v>68</v>
      </c>
    </row>
    <row r="10" spans="1:12" ht="16.5" customHeight="1" x14ac:dyDescent="0.3">
      <c r="A10" s="46" t="s">
        <v>225</v>
      </c>
      <c r="B10" s="78">
        <v>5.7809999999999997</v>
      </c>
      <c r="C10" s="124">
        <v>5.7809999999999997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228</v>
      </c>
      <c r="B13" s="122">
        <v>23985.893380000001</v>
      </c>
      <c r="C13" s="123">
        <v>23985.893380000001</v>
      </c>
      <c r="D13" s="122">
        <v>0</v>
      </c>
      <c r="E13" s="108"/>
      <c r="F13" s="122">
        <v>899.18580599999996</v>
      </c>
      <c r="G13" s="123">
        <v>899.18580599999996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229</v>
      </c>
      <c r="B14" s="78">
        <v>246182.071</v>
      </c>
      <c r="C14" s="124">
        <v>79947.767000000007</v>
      </c>
      <c r="D14" s="78">
        <v>166234.304</v>
      </c>
      <c r="E14" s="108"/>
      <c r="F14" s="78">
        <v>2681.7910000000002</v>
      </c>
      <c r="G14" s="124">
        <v>2829.7710000000002</v>
      </c>
      <c r="H14" s="78">
        <v>-147.97999999999999</v>
      </c>
      <c r="I14" s="101"/>
      <c r="J14" s="78">
        <v>142</v>
      </c>
      <c r="K14" s="124">
        <v>76</v>
      </c>
      <c r="L14" s="78">
        <v>66</v>
      </c>
    </row>
    <row r="15" spans="1:12" ht="16.5" customHeight="1" x14ac:dyDescent="0.3">
      <c r="A15" s="46" t="s">
        <v>230</v>
      </c>
      <c r="B15" s="122">
        <v>22372.231182</v>
      </c>
      <c r="C15" s="123">
        <v>19243.970509999999</v>
      </c>
      <c r="D15" s="122">
        <v>3128.2606719999999</v>
      </c>
      <c r="E15" s="108"/>
      <c r="F15" s="122">
        <v>370.49813441000003</v>
      </c>
      <c r="G15" s="123">
        <v>328.460351</v>
      </c>
      <c r="H15" s="122">
        <v>42.037783410000003</v>
      </c>
      <c r="I15" s="101"/>
      <c r="J15" s="122">
        <v>89</v>
      </c>
      <c r="K15" s="123">
        <v>61</v>
      </c>
      <c r="L15" s="122">
        <v>28</v>
      </c>
    </row>
    <row r="16" spans="1:12" ht="16.5" customHeight="1" x14ac:dyDescent="0.3">
      <c r="A16" s="46" t="s">
        <v>231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232</v>
      </c>
      <c r="B17" s="122">
        <v>99901.84</v>
      </c>
      <c r="C17" s="123">
        <v>23460.511999999999</v>
      </c>
      <c r="D17" s="122">
        <v>76441.327999999994</v>
      </c>
      <c r="E17" s="108"/>
      <c r="F17" s="122">
        <v>1051.5900000000001</v>
      </c>
      <c r="G17" s="123">
        <v>345.39800000000002</v>
      </c>
      <c r="H17" s="122">
        <v>706.19200000000001</v>
      </c>
      <c r="I17" s="101"/>
      <c r="J17" s="122">
        <v>310</v>
      </c>
      <c r="K17" s="123">
        <v>146</v>
      </c>
      <c r="L17" s="122">
        <v>164</v>
      </c>
    </row>
    <row r="18" spans="1:12" ht="16.5" customHeight="1" x14ac:dyDescent="0.3">
      <c r="A18" s="46" t="s">
        <v>233</v>
      </c>
      <c r="B18" s="78">
        <v>455.66</v>
      </c>
      <c r="C18" s="124">
        <v>455.66</v>
      </c>
      <c r="D18" s="78">
        <v>0</v>
      </c>
      <c r="E18" s="108"/>
      <c r="F18" s="78">
        <v>-1.17</v>
      </c>
      <c r="G18" s="124">
        <v>-1.17</v>
      </c>
      <c r="H18" s="78">
        <v>0</v>
      </c>
      <c r="I18" s="101"/>
      <c r="J18" s="78">
        <v>22</v>
      </c>
      <c r="K18" s="124">
        <v>22</v>
      </c>
      <c r="L18" s="78">
        <v>0</v>
      </c>
    </row>
    <row r="19" spans="1:12" ht="16.5" customHeight="1" x14ac:dyDescent="0.3">
      <c r="A19" s="46" t="s">
        <v>234</v>
      </c>
      <c r="B19" s="122">
        <v>1175276.7463223201</v>
      </c>
      <c r="C19" s="123">
        <v>0</v>
      </c>
      <c r="D19" s="122">
        <v>1175276.7463223201</v>
      </c>
      <c r="E19" s="108"/>
      <c r="F19" s="122">
        <v>64835.4229053913</v>
      </c>
      <c r="G19" s="123">
        <v>0</v>
      </c>
      <c r="H19" s="122">
        <v>64835.4229053913</v>
      </c>
      <c r="I19" s="101"/>
      <c r="J19" s="122">
        <v>135</v>
      </c>
      <c r="K19" s="123">
        <v>0</v>
      </c>
      <c r="L19" s="122">
        <v>135</v>
      </c>
    </row>
    <row r="20" spans="1:12" ht="16.5" customHeight="1" x14ac:dyDescent="0.3">
      <c r="A20" s="46" t="s">
        <v>235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236</v>
      </c>
      <c r="B21" s="122">
        <v>43521.72</v>
      </c>
      <c r="C21" s="123">
        <v>40513.230000000003</v>
      </c>
      <c r="D21" s="122">
        <v>3008.49</v>
      </c>
      <c r="E21" s="108"/>
      <c r="F21" s="122">
        <v>-183.94000000000008</v>
      </c>
      <c r="G21" s="123">
        <v>19.5399999999999</v>
      </c>
      <c r="H21" s="122">
        <v>-203.48</v>
      </c>
      <c r="I21" s="101"/>
      <c r="J21" s="122">
        <v>269</v>
      </c>
      <c r="K21" s="123">
        <v>226</v>
      </c>
      <c r="L21" s="122">
        <v>43</v>
      </c>
    </row>
    <row r="22" spans="1:12" ht="16.5" customHeight="1" x14ac:dyDescent="0.3">
      <c r="A22" s="46" t="s">
        <v>237</v>
      </c>
      <c r="B22" s="78">
        <v>939.15</v>
      </c>
      <c r="C22" s="124">
        <v>293.85000000000002</v>
      </c>
      <c r="D22" s="78">
        <v>645.29999999999995</v>
      </c>
      <c r="E22" s="108"/>
      <c r="F22" s="78">
        <v>0.25</v>
      </c>
      <c r="G22" s="124">
        <v>-1.54</v>
      </c>
      <c r="H22" s="78">
        <v>1.79</v>
      </c>
      <c r="I22" s="101"/>
      <c r="J22" s="78">
        <v>64</v>
      </c>
      <c r="K22" s="124">
        <v>41</v>
      </c>
      <c r="L22" s="78">
        <v>23</v>
      </c>
    </row>
    <row r="23" spans="1:12" ht="16.5" customHeight="1" x14ac:dyDescent="0.3">
      <c r="A23" s="46" t="s">
        <v>238</v>
      </c>
      <c r="B23" s="122">
        <v>245869</v>
      </c>
      <c r="C23" s="123">
        <v>141135</v>
      </c>
      <c r="D23" s="122">
        <v>104734</v>
      </c>
      <c r="E23" s="108"/>
      <c r="F23" s="122">
        <v>3267</v>
      </c>
      <c r="G23" s="123">
        <v>1647</v>
      </c>
      <c r="H23" s="122">
        <v>1620</v>
      </c>
      <c r="I23" s="101"/>
      <c r="J23" s="122">
        <v>2163</v>
      </c>
      <c r="K23" s="123">
        <v>998</v>
      </c>
      <c r="L23" s="122">
        <v>1165</v>
      </c>
    </row>
    <row r="24" spans="1:12" ht="16.5" customHeight="1" x14ac:dyDescent="0.3">
      <c r="A24" s="46" t="s">
        <v>239</v>
      </c>
      <c r="B24" s="78">
        <v>967.50349708254305</v>
      </c>
      <c r="C24" s="124">
        <v>3.476</v>
      </c>
      <c r="D24" s="78">
        <v>964.02749708254305</v>
      </c>
      <c r="E24" s="108"/>
      <c r="F24" s="78">
        <v>45.660999999999994</v>
      </c>
      <c r="G24" s="124">
        <v>-0.02</v>
      </c>
      <c r="H24" s="78">
        <v>45.680999999999997</v>
      </c>
      <c r="I24" s="101"/>
      <c r="J24" s="78">
        <v>42</v>
      </c>
      <c r="K24" s="124">
        <v>1</v>
      </c>
      <c r="L24" s="78">
        <v>41</v>
      </c>
    </row>
    <row r="25" spans="1:12" ht="16.5" customHeight="1" x14ac:dyDescent="0.3">
      <c r="A25" s="46" t="s">
        <v>240</v>
      </c>
      <c r="B25" s="122">
        <v>133321</v>
      </c>
      <c r="C25" s="123">
        <v>2011</v>
      </c>
      <c r="D25" s="122">
        <v>131310</v>
      </c>
      <c r="E25" s="108"/>
      <c r="F25" s="122">
        <v>702</v>
      </c>
      <c r="G25" s="123">
        <v>-100</v>
      </c>
      <c r="H25" s="122">
        <v>802</v>
      </c>
      <c r="I25" s="101"/>
      <c r="J25" s="122">
        <v>392</v>
      </c>
      <c r="K25" s="123">
        <v>10</v>
      </c>
      <c r="L25" s="122">
        <v>382</v>
      </c>
    </row>
    <row r="26" spans="1:12" ht="16.5" customHeight="1" x14ac:dyDescent="0.3">
      <c r="A26" s="46" t="s">
        <v>241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242</v>
      </c>
      <c r="B27" s="122">
        <v>6526.9979999999996</v>
      </c>
      <c r="C27" s="123">
        <v>1132.569</v>
      </c>
      <c r="D27" s="122">
        <v>5394.4290000000001</v>
      </c>
      <c r="E27" s="108"/>
      <c r="F27" s="122">
        <v>112.09</v>
      </c>
      <c r="G27" s="123">
        <v>-53.23</v>
      </c>
      <c r="H27" s="122">
        <v>165.32</v>
      </c>
      <c r="I27" s="101"/>
      <c r="J27" s="122">
        <v>113</v>
      </c>
      <c r="K27" s="123">
        <v>26</v>
      </c>
      <c r="L27" s="122">
        <v>87</v>
      </c>
    </row>
    <row r="28" spans="1:12" ht="16.5" customHeight="1" x14ac:dyDescent="0.3">
      <c r="A28" s="46" t="s">
        <v>243</v>
      </c>
      <c r="B28" s="78">
        <v>3077.6017662300001</v>
      </c>
      <c r="C28" s="124">
        <v>2236.0460493199998</v>
      </c>
      <c r="D28" s="78">
        <v>841.55571691</v>
      </c>
      <c r="E28" s="108"/>
      <c r="F28" s="78">
        <v>185.00655481999999</v>
      </c>
      <c r="G28" s="124">
        <v>129.10083738</v>
      </c>
      <c r="H28" s="78">
        <v>55.905717439999997</v>
      </c>
      <c r="I28" s="101"/>
      <c r="J28" s="78">
        <v>38</v>
      </c>
      <c r="K28" s="124">
        <v>24</v>
      </c>
      <c r="L28" s="78">
        <v>14</v>
      </c>
    </row>
    <row r="29" spans="1:12" ht="16.5" customHeight="1" x14ac:dyDescent="0.3">
      <c r="A29" s="46" t="s">
        <v>244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245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246</v>
      </c>
      <c r="B31" s="122">
        <v>67.636700000000005</v>
      </c>
      <c r="C31" s="123">
        <v>67.636700000000005</v>
      </c>
      <c r="D31" s="122">
        <v>0</v>
      </c>
      <c r="E31" s="108"/>
      <c r="F31" s="122">
        <v>-2.0569999999999999</v>
      </c>
      <c r="G31" s="123">
        <v>-2.0569999999999999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247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248</v>
      </c>
      <c r="B33" s="122">
        <v>346448</v>
      </c>
      <c r="C33" s="123">
        <v>264395</v>
      </c>
      <c r="D33" s="122">
        <v>82053</v>
      </c>
      <c r="E33" s="108"/>
      <c r="F33" s="122">
        <v>1746</v>
      </c>
      <c r="G33" s="123">
        <v>2100</v>
      </c>
      <c r="H33" s="122">
        <v>-354</v>
      </c>
      <c r="I33" s="101"/>
      <c r="J33" s="122">
        <v>109</v>
      </c>
      <c r="K33" s="123">
        <v>63</v>
      </c>
      <c r="L33" s="122">
        <v>46</v>
      </c>
    </row>
    <row r="34" spans="1:12" ht="16.5" customHeight="1" x14ac:dyDescent="0.3">
      <c r="A34" s="46" t="s">
        <v>249</v>
      </c>
      <c r="B34" s="78">
        <v>29531.7989583616</v>
      </c>
      <c r="C34" s="124">
        <v>19260.4862007706</v>
      </c>
      <c r="D34" s="78">
        <v>10271.312757591</v>
      </c>
      <c r="E34" s="108"/>
      <c r="F34" s="78">
        <v>68.74731125288298</v>
      </c>
      <c r="G34" s="124">
        <v>-238.36268582264</v>
      </c>
      <c r="H34" s="78">
        <v>307.10999707552298</v>
      </c>
      <c r="I34" s="101"/>
      <c r="J34" s="78">
        <v>74</v>
      </c>
      <c r="K34" s="124">
        <v>43</v>
      </c>
      <c r="L34" s="78">
        <v>31</v>
      </c>
    </row>
    <row r="35" spans="1:12" ht="16.5" customHeight="1" x14ac:dyDescent="0.3">
      <c r="A35" s="46" t="s">
        <v>250</v>
      </c>
      <c r="B35" s="122">
        <v>2332.7693492200001</v>
      </c>
      <c r="C35" s="123">
        <v>1166.38467461</v>
      </c>
      <c r="D35" s="122">
        <v>1166.38467461</v>
      </c>
      <c r="E35" s="108"/>
      <c r="F35" s="122">
        <v>192.79773515375399</v>
      </c>
      <c r="G35" s="123">
        <v>96.398867576876995</v>
      </c>
      <c r="H35" s="122">
        <v>96.398867576876995</v>
      </c>
      <c r="I35" s="101"/>
      <c r="J35" s="122">
        <v>26</v>
      </c>
      <c r="K35" s="123">
        <v>13</v>
      </c>
      <c r="L35" s="122">
        <v>13</v>
      </c>
    </row>
    <row r="36" spans="1:12" ht="16.5" customHeight="1" x14ac:dyDescent="0.3">
      <c r="A36" s="46" t="s">
        <v>251</v>
      </c>
      <c r="B36" s="78">
        <v>148873.56780000002</v>
      </c>
      <c r="C36" s="124">
        <v>41192.902600000001</v>
      </c>
      <c r="D36" s="78">
        <v>107680.6652</v>
      </c>
      <c r="E36" s="108"/>
      <c r="F36" s="78">
        <v>4422.1085000000003</v>
      </c>
      <c r="G36" s="124">
        <v>2298.4126000000001</v>
      </c>
      <c r="H36" s="78">
        <v>2123.6959000000002</v>
      </c>
      <c r="I36" s="101"/>
      <c r="J36" s="78">
        <v>510</v>
      </c>
      <c r="K36" s="124">
        <v>154</v>
      </c>
      <c r="L36" s="78">
        <v>356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5168</v>
      </c>
      <c r="K37" s="126">
        <v>2278</v>
      </c>
      <c r="L37" s="125">
        <v>2890</v>
      </c>
    </row>
  </sheetData>
  <sheetProtection algorithmName="SHA-512" hashValue="F5zJOnUbvM9GlelF5E5k+fEJEfz6ZmEeeV1zlgeg8KeEN0DQU3d7k3t6pjyrkmnj7MACQGjzisSHh8YPpCmjYA==" saltValue="yoZsR55rfq4Np+GCWBcJDQ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Q36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Contents'!C12</f>
        <v>Table 2.4</v>
      </c>
      <c r="B1" s="168"/>
      <c r="C1" s="40"/>
    </row>
    <row r="2" spans="1:9" ht="16.5" customHeight="1" x14ac:dyDescent="0.3">
      <c r="A2" s="4" t="str">
        <f>"UCITS: "&amp;'Table of Contents'!A12&amp;", "&amp;'Table of Contents'!A3</f>
        <v>UCITS: Total Net Assets , 2017:Q3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223</v>
      </c>
      <c r="B8" s="100">
        <v>80772.641000000003</v>
      </c>
      <c r="C8" s="94">
        <v>16625.221000000001</v>
      </c>
      <c r="D8" s="94">
        <v>41637.9</v>
      </c>
      <c r="E8" s="94">
        <v>19264.789000000001</v>
      </c>
      <c r="F8" s="94">
        <v>57.201000000000001</v>
      </c>
      <c r="G8" s="94">
        <v>497.62</v>
      </c>
      <c r="H8" s="94">
        <v>2578.5639999999999</v>
      </c>
      <c r="I8" s="100">
        <v>111.346</v>
      </c>
    </row>
    <row r="9" spans="1:9" ht="16.5" customHeight="1" x14ac:dyDescent="0.3">
      <c r="A9" s="46" t="s">
        <v>224</v>
      </c>
      <c r="B9" s="6">
        <v>89738.432502084004</v>
      </c>
      <c r="C9" s="102">
        <v>40183.237416610798</v>
      </c>
      <c r="D9" s="102">
        <v>7119.5973214250498</v>
      </c>
      <c r="E9" s="102">
        <v>37446.6073710766</v>
      </c>
      <c r="F9" s="102">
        <v>680.61920256289898</v>
      </c>
      <c r="G9" s="102">
        <v>4308.3711904086204</v>
      </c>
      <c r="H9" s="102">
        <v>0</v>
      </c>
      <c r="I9" s="6">
        <v>0</v>
      </c>
    </row>
    <row r="10" spans="1:9" ht="16.5" customHeight="1" x14ac:dyDescent="0.3">
      <c r="A10" s="46" t="s">
        <v>225</v>
      </c>
      <c r="B10" s="100">
        <v>1217.7443880000001</v>
      </c>
      <c r="C10" s="94">
        <v>252.0540197</v>
      </c>
      <c r="D10" s="94">
        <v>140.64494199999999</v>
      </c>
      <c r="E10" s="94">
        <v>726.72985900000003</v>
      </c>
      <c r="F10" s="94">
        <v>79.684850999999995</v>
      </c>
      <c r="G10" s="94">
        <v>0</v>
      </c>
      <c r="H10" s="94">
        <v>0</v>
      </c>
      <c r="I10" s="100">
        <v>18.630716570000001</v>
      </c>
    </row>
    <row r="11" spans="1:9" ht="16.5" customHeight="1" x14ac:dyDescent="0.3">
      <c r="A11" s="46" t="s">
        <v>226</v>
      </c>
      <c r="B11" s="6">
        <v>18519.475999999999</v>
      </c>
      <c r="C11" s="102">
        <v>1910.2159999999999</v>
      </c>
      <c r="D11" s="102">
        <v>5720.777</v>
      </c>
      <c r="E11" s="102">
        <v>847.99400000000003</v>
      </c>
      <c r="F11" s="102">
        <v>9352.902</v>
      </c>
      <c r="G11" s="102">
        <v>0</v>
      </c>
      <c r="H11" s="102">
        <v>0</v>
      </c>
      <c r="I11" s="6">
        <v>687.58699999999999</v>
      </c>
    </row>
    <row r="12" spans="1:9" ht="16.5" customHeight="1" x14ac:dyDescent="0.3">
      <c r="A12" s="46" t="s">
        <v>227</v>
      </c>
      <c r="B12" s="100">
        <v>144</v>
      </c>
      <c r="C12" s="94">
        <v>62</v>
      </c>
      <c r="D12" s="94">
        <v>34</v>
      </c>
      <c r="E12" s="94">
        <v>48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228</v>
      </c>
      <c r="B13" s="6">
        <v>261636.44560000001</v>
      </c>
      <c r="C13" s="102">
        <v>39487.75189</v>
      </c>
      <c r="D13" s="102">
        <v>79027.149479999993</v>
      </c>
      <c r="E13" s="102">
        <v>117221.6586</v>
      </c>
      <c r="F13" s="102">
        <v>1574.768339</v>
      </c>
      <c r="G13" s="102">
        <v>339.22390840000003</v>
      </c>
      <c r="H13" s="102">
        <v>0</v>
      </c>
      <c r="I13" s="6">
        <v>23985.893380000001</v>
      </c>
    </row>
    <row r="14" spans="1:9" ht="16.5" customHeight="1" x14ac:dyDescent="0.3">
      <c r="A14" s="46" t="s">
        <v>229</v>
      </c>
      <c r="B14" s="100">
        <v>936661</v>
      </c>
      <c r="C14" s="94">
        <v>375546</v>
      </c>
      <c r="D14" s="94">
        <v>433532</v>
      </c>
      <c r="E14" s="94">
        <v>118917</v>
      </c>
      <c r="F14" s="94">
        <v>278</v>
      </c>
      <c r="G14" s="94">
        <v>0</v>
      </c>
      <c r="H14" s="94">
        <v>0</v>
      </c>
      <c r="I14" s="100">
        <v>8388</v>
      </c>
    </row>
    <row r="15" spans="1:9" ht="16.5" customHeight="1" x14ac:dyDescent="0.3">
      <c r="A15" s="46" t="s">
        <v>230</v>
      </c>
      <c r="B15" s="6">
        <v>98377.479200000002</v>
      </c>
      <c r="C15" s="102">
        <v>38931.679669999998</v>
      </c>
      <c r="D15" s="102">
        <v>41080.820789999998</v>
      </c>
      <c r="E15" s="102">
        <v>16219.713659999999</v>
      </c>
      <c r="F15" s="102">
        <v>1652.194508</v>
      </c>
      <c r="G15" s="102">
        <v>0</v>
      </c>
      <c r="H15" s="102">
        <v>0</v>
      </c>
      <c r="I15" s="6">
        <v>493.07057099999997</v>
      </c>
    </row>
    <row r="16" spans="1:9" ht="16.5" customHeight="1" x14ac:dyDescent="0.3">
      <c r="A16" s="46" t="s">
        <v>231</v>
      </c>
      <c r="B16" s="100">
        <v>885287</v>
      </c>
      <c r="C16" s="94">
        <v>246846</v>
      </c>
      <c r="D16" s="94">
        <v>143536</v>
      </c>
      <c r="E16" s="94">
        <v>166781</v>
      </c>
      <c r="F16" s="94">
        <v>321870</v>
      </c>
      <c r="G16" s="94">
        <v>6254</v>
      </c>
      <c r="H16" s="94">
        <v>0</v>
      </c>
      <c r="I16" s="100">
        <v>0</v>
      </c>
    </row>
    <row r="17" spans="1:17" ht="16.5" customHeight="1" x14ac:dyDescent="0.3">
      <c r="A17" s="46" t="s">
        <v>232</v>
      </c>
      <c r="B17" s="6">
        <v>365639.96</v>
      </c>
      <c r="C17" s="102">
        <v>197557.16200000001</v>
      </c>
      <c r="D17" s="102">
        <v>68647.381999999998</v>
      </c>
      <c r="E17" s="102">
        <v>83637.513999999996</v>
      </c>
      <c r="F17" s="102">
        <v>2525.4360000000001</v>
      </c>
      <c r="G17" s="102">
        <v>182.52600000000001</v>
      </c>
      <c r="H17" s="102">
        <v>3257.25</v>
      </c>
      <c r="I17" s="6">
        <v>9832.69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233</v>
      </c>
      <c r="B18" s="100">
        <v>4719.57</v>
      </c>
      <c r="C18" s="94">
        <v>1143.6500000000001</v>
      </c>
      <c r="D18" s="94">
        <v>1429.65</v>
      </c>
      <c r="E18" s="94">
        <v>1407.54</v>
      </c>
      <c r="F18" s="94">
        <v>683.21</v>
      </c>
      <c r="G18" s="94">
        <v>0</v>
      </c>
      <c r="H18" s="94">
        <v>0</v>
      </c>
      <c r="I18" s="100">
        <v>55.52</v>
      </c>
    </row>
    <row r="19" spans="1:17" ht="16.5" customHeight="1" x14ac:dyDescent="0.3">
      <c r="A19" s="46" t="s">
        <v>234</v>
      </c>
      <c r="B19" s="6">
        <v>476523.554816177</v>
      </c>
      <c r="C19" s="102">
        <v>50383.849067832802</v>
      </c>
      <c r="D19" s="102">
        <v>145307.87232690799</v>
      </c>
      <c r="E19" s="102">
        <v>68989.717468941497</v>
      </c>
      <c r="F19" s="102">
        <v>0</v>
      </c>
      <c r="G19" s="102">
        <v>0</v>
      </c>
      <c r="H19" s="102">
        <v>170078.26186497699</v>
      </c>
      <c r="I19" s="6">
        <v>41763.854087517997</v>
      </c>
    </row>
    <row r="20" spans="1:17" ht="16.5" customHeight="1" x14ac:dyDescent="0.3">
      <c r="A20" s="46" t="s">
        <v>235</v>
      </c>
      <c r="B20" s="100">
        <v>1746418</v>
      </c>
      <c r="C20" s="94">
        <v>620631</v>
      </c>
      <c r="D20" s="94">
        <v>510758</v>
      </c>
      <c r="E20" s="94">
        <v>101381</v>
      </c>
      <c r="F20" s="94">
        <v>469633</v>
      </c>
      <c r="G20" s="94">
        <v>0</v>
      </c>
      <c r="H20" s="94">
        <v>0</v>
      </c>
      <c r="I20" s="100">
        <v>44014</v>
      </c>
    </row>
    <row r="21" spans="1:17" ht="16.5" customHeight="1" x14ac:dyDescent="0.3">
      <c r="A21" s="46" t="s">
        <v>236</v>
      </c>
      <c r="B21" s="6">
        <v>250459.16</v>
      </c>
      <c r="C21" s="102">
        <v>21782.73</v>
      </c>
      <c r="D21" s="102">
        <v>50192.58</v>
      </c>
      <c r="E21" s="102">
        <v>99792.150000000096</v>
      </c>
      <c r="F21" s="102">
        <v>3998.05</v>
      </c>
      <c r="G21" s="102">
        <v>138.32</v>
      </c>
      <c r="H21" s="102">
        <v>74555.3299999999</v>
      </c>
      <c r="I21" s="6">
        <v>0</v>
      </c>
    </row>
    <row r="22" spans="1:17" ht="16.5" customHeight="1" x14ac:dyDescent="0.3">
      <c r="A22" s="46" t="s">
        <v>237</v>
      </c>
      <c r="B22" s="100">
        <v>31975.08</v>
      </c>
      <c r="C22" s="94">
        <v>10663.06</v>
      </c>
      <c r="D22" s="94">
        <v>9200.7199999999993</v>
      </c>
      <c r="E22" s="94">
        <v>6453.09</v>
      </c>
      <c r="F22" s="94">
        <v>2740.84</v>
      </c>
      <c r="G22" s="94">
        <v>0</v>
      </c>
      <c r="H22" s="94">
        <v>11.32</v>
      </c>
      <c r="I22" s="100">
        <v>2906.05</v>
      </c>
    </row>
    <row r="23" spans="1:17" ht="16.5" customHeight="1" x14ac:dyDescent="0.3">
      <c r="A23" s="46" t="s">
        <v>238</v>
      </c>
      <c r="B23" s="6">
        <v>3380943</v>
      </c>
      <c r="C23" s="102">
        <v>1116234</v>
      </c>
      <c r="D23" s="102">
        <v>1109332</v>
      </c>
      <c r="E23" s="102">
        <v>698149</v>
      </c>
      <c r="F23" s="102">
        <v>305340</v>
      </c>
      <c r="G23" s="102">
        <v>0</v>
      </c>
      <c r="H23" s="102">
        <v>0</v>
      </c>
      <c r="I23" s="6">
        <v>151888</v>
      </c>
    </row>
    <row r="24" spans="1:17" ht="16.5" customHeight="1" x14ac:dyDescent="0.3">
      <c r="A24" s="46" t="s">
        <v>239</v>
      </c>
      <c r="B24" s="100">
        <v>2658.89332122327</v>
      </c>
      <c r="C24" s="94">
        <v>222.874</v>
      </c>
      <c r="D24" s="94">
        <v>1056.5070000000001</v>
      </c>
      <c r="E24" s="94">
        <v>787.81399999999996</v>
      </c>
      <c r="F24" s="94">
        <v>63.554000000000002</v>
      </c>
      <c r="G24" s="94">
        <v>0</v>
      </c>
      <c r="H24" s="94">
        <v>3.1459999999999999</v>
      </c>
      <c r="I24" s="100">
        <v>524.99832122327405</v>
      </c>
    </row>
    <row r="25" spans="1:17" ht="16.5" customHeight="1" x14ac:dyDescent="0.3">
      <c r="A25" s="46" t="s">
        <v>240</v>
      </c>
      <c r="B25" s="6">
        <v>37241</v>
      </c>
      <c r="C25" s="102">
        <v>21755</v>
      </c>
      <c r="D25" s="102">
        <v>13506</v>
      </c>
      <c r="E25" s="102">
        <v>1752</v>
      </c>
      <c r="F25" s="102">
        <v>0</v>
      </c>
      <c r="G25" s="102">
        <v>0</v>
      </c>
      <c r="H25" s="102">
        <v>0</v>
      </c>
      <c r="I25" s="6">
        <v>228</v>
      </c>
    </row>
    <row r="26" spans="1:17" ht="16.5" customHeight="1" x14ac:dyDescent="0.3">
      <c r="A26" s="46" t="s">
        <v>241</v>
      </c>
      <c r="B26" s="100">
        <v>1115633</v>
      </c>
      <c r="C26" s="94">
        <v>555602</v>
      </c>
      <c r="D26" s="94">
        <v>386825</v>
      </c>
      <c r="E26" s="94">
        <v>65496</v>
      </c>
      <c r="F26" s="94">
        <v>97148</v>
      </c>
      <c r="G26" s="94">
        <v>0</v>
      </c>
      <c r="H26" s="94">
        <v>0</v>
      </c>
      <c r="I26" s="100">
        <v>10562</v>
      </c>
    </row>
    <row r="27" spans="1:17" ht="16.5" customHeight="1" x14ac:dyDescent="0.3">
      <c r="A27" s="46" t="s">
        <v>242</v>
      </c>
      <c r="B27" s="6">
        <v>104964.092</v>
      </c>
      <c r="C27" s="102">
        <v>25565.33</v>
      </c>
      <c r="D27" s="102">
        <v>23351.866000000002</v>
      </c>
      <c r="E27" s="102">
        <v>20258.296999999999</v>
      </c>
      <c r="F27" s="102">
        <v>33194.343999999997</v>
      </c>
      <c r="G27" s="102">
        <v>0</v>
      </c>
      <c r="H27" s="102">
        <v>1973.4929999999999</v>
      </c>
      <c r="I27" s="6">
        <v>620.76199999999994</v>
      </c>
    </row>
    <row r="28" spans="1:17" ht="16.5" customHeight="1" x14ac:dyDescent="0.3">
      <c r="A28" s="46" t="s">
        <v>243</v>
      </c>
      <c r="B28" s="100">
        <v>8453.6419827451791</v>
      </c>
      <c r="C28" s="94">
        <v>1156.6790674250401</v>
      </c>
      <c r="D28" s="94">
        <v>1492.9429089499999</v>
      </c>
      <c r="E28" s="94">
        <v>2700.6038654601398</v>
      </c>
      <c r="F28" s="94">
        <v>167.15940886000001</v>
      </c>
      <c r="G28" s="94">
        <v>0</v>
      </c>
      <c r="H28" s="94">
        <v>0</v>
      </c>
      <c r="I28" s="100">
        <v>2936.2567320500002</v>
      </c>
    </row>
    <row r="29" spans="1:17" ht="16.5" customHeight="1" x14ac:dyDescent="0.3">
      <c r="A29" s="46" t="s">
        <v>244</v>
      </c>
      <c r="B29" s="6">
        <v>23096</v>
      </c>
      <c r="C29" s="102">
        <v>479.2</v>
      </c>
      <c r="D29" s="102">
        <v>11302.7</v>
      </c>
      <c r="E29" s="102">
        <v>803</v>
      </c>
      <c r="F29" s="102">
        <v>128.4</v>
      </c>
      <c r="G29" s="102">
        <v>510.1</v>
      </c>
      <c r="H29" s="102">
        <v>556.5</v>
      </c>
      <c r="I29" s="6">
        <v>9316</v>
      </c>
    </row>
    <row r="30" spans="1:17" ht="16.5" customHeight="1" x14ac:dyDescent="0.3">
      <c r="A30" s="46" t="s">
        <v>245</v>
      </c>
      <c r="B30" s="100">
        <v>4734.2340000000004</v>
      </c>
      <c r="C30" s="94">
        <v>364.66500000000002</v>
      </c>
      <c r="D30" s="94">
        <v>1796.3520000000001</v>
      </c>
      <c r="E30" s="94">
        <v>2541.8470000000002</v>
      </c>
      <c r="F30" s="94">
        <v>31.37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246</v>
      </c>
      <c r="B31" s="6">
        <v>2614.7419</v>
      </c>
      <c r="C31" s="102">
        <v>1583.9096</v>
      </c>
      <c r="D31" s="102">
        <v>179.4786</v>
      </c>
      <c r="E31" s="102">
        <v>771.36450000000002</v>
      </c>
      <c r="F31" s="102">
        <v>79.600399999999993</v>
      </c>
      <c r="G31" s="102">
        <v>0</v>
      </c>
      <c r="H31" s="102">
        <v>0</v>
      </c>
      <c r="I31" s="6">
        <v>0.38879999999999998</v>
      </c>
    </row>
    <row r="32" spans="1:17" ht="16.5" customHeight="1" x14ac:dyDescent="0.3">
      <c r="A32" s="46" t="s">
        <v>247</v>
      </c>
      <c r="B32" s="100">
        <v>216422</v>
      </c>
      <c r="C32" s="94">
        <v>60400</v>
      </c>
      <c r="D32" s="94">
        <v>60760</v>
      </c>
      <c r="E32" s="94">
        <v>71187</v>
      </c>
      <c r="F32" s="94">
        <v>7971</v>
      </c>
      <c r="G32" s="94">
        <v>32</v>
      </c>
      <c r="H32" s="94">
        <v>16072</v>
      </c>
      <c r="I32" s="100">
        <v>0</v>
      </c>
    </row>
    <row r="33" spans="1:9" ht="16.5" customHeight="1" x14ac:dyDescent="0.3">
      <c r="A33" s="46" t="s">
        <v>248</v>
      </c>
      <c r="B33" s="6">
        <v>2988431</v>
      </c>
      <c r="C33" s="102">
        <v>1919210</v>
      </c>
      <c r="D33" s="102">
        <v>258732</v>
      </c>
      <c r="E33" s="102">
        <v>629338</v>
      </c>
      <c r="F33" s="102">
        <v>177641</v>
      </c>
      <c r="G33" s="102">
        <v>0</v>
      </c>
      <c r="H33" s="102">
        <v>3510</v>
      </c>
      <c r="I33" s="6">
        <v>0</v>
      </c>
    </row>
    <row r="34" spans="1:9" ht="16.5" customHeight="1" x14ac:dyDescent="0.3">
      <c r="A34" s="46" t="s">
        <v>249</v>
      </c>
      <c r="B34" s="100">
        <v>508143.07259187702</v>
      </c>
      <c r="C34" s="94">
        <v>182389.367763638</v>
      </c>
      <c r="D34" s="94">
        <v>162914.15214115</v>
      </c>
      <c r="E34" s="94">
        <v>140321.13019557399</v>
      </c>
      <c r="F34" s="94">
        <v>22518.422491514699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250</v>
      </c>
      <c r="B35" s="6">
        <v>46738.606477189998</v>
      </c>
      <c r="C35" s="102">
        <v>1974.59181115</v>
      </c>
      <c r="D35" s="102">
        <v>22630.234914640001</v>
      </c>
      <c r="E35" s="102">
        <v>4493.1228504600003</v>
      </c>
      <c r="F35" s="102">
        <v>13402.83811785</v>
      </c>
      <c r="G35" s="102">
        <v>180.97080102000001</v>
      </c>
      <c r="H35" s="102">
        <v>1962.3906564700001</v>
      </c>
      <c r="I35" s="6">
        <v>2094.4573255999999</v>
      </c>
    </row>
    <row r="36" spans="1:9" ht="16.5" customHeight="1" x14ac:dyDescent="0.3">
      <c r="A36" s="46" t="s">
        <v>251</v>
      </c>
      <c r="B36" s="100">
        <v>1023661.439</v>
      </c>
      <c r="C36" s="94">
        <v>622031.00710000005</v>
      </c>
      <c r="D36" s="94">
        <v>186097.17790000001</v>
      </c>
      <c r="E36" s="94">
        <v>111320.77680000001</v>
      </c>
      <c r="F36" s="94">
        <v>19529.426800000001</v>
      </c>
      <c r="G36" s="94">
        <v>385.66219999999998</v>
      </c>
      <c r="H36" s="94">
        <v>67683.330300000001</v>
      </c>
      <c r="I36" s="100">
        <v>16614.0576</v>
      </c>
    </row>
  </sheetData>
  <sheetProtection algorithmName="SHA-512" hashValue="stM5kCQlqt/AMaP8PnWawadf+8uSN8jL9eB59A754EeU1Q7gAsHXRf1s7NirR3b1AF8nzAoUUD8R4YaCi/9ftw==" saltValue="Tq1zECzViqhqvtmJ5Km9Tw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8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Contents'!C13</f>
        <v>Table 2.5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Contents'!A13&amp;", "&amp;'Table of Contents'!A3</f>
        <v>UCITS: Total Net Assets of ETFs and Funds of Funds, 2017:Q3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224</v>
      </c>
      <c r="B9" s="6">
        <v>1100.8197791571599</v>
      </c>
      <c r="C9" s="102">
        <v>307.48286498756403</v>
      </c>
      <c r="D9" s="102">
        <v>0</v>
      </c>
      <c r="E9" s="6">
        <v>793.33691416960005</v>
      </c>
      <c r="F9" s="108"/>
      <c r="G9" s="6">
        <v>33608.585431008898</v>
      </c>
      <c r="H9" s="102">
        <v>424.15611702679502</v>
      </c>
      <c r="I9" s="102">
        <v>1426.1294677718799</v>
      </c>
      <c r="J9" s="102">
        <v>31707.7320933316</v>
      </c>
      <c r="K9" s="6">
        <v>50.5677528785993</v>
      </c>
    </row>
    <row r="10" spans="1:11" ht="16.5" customHeight="1" x14ac:dyDescent="0.3">
      <c r="A10" s="46" t="s">
        <v>225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23985.893380000001</v>
      </c>
      <c r="H13" s="102">
        <v>0</v>
      </c>
      <c r="I13" s="102">
        <v>0</v>
      </c>
      <c r="J13" s="102">
        <v>0</v>
      </c>
      <c r="K13" s="6">
        <v>23985.893380000001</v>
      </c>
    </row>
    <row r="14" spans="1:11" ht="16.5" customHeight="1" x14ac:dyDescent="0.3">
      <c r="A14" s="46" t="s">
        <v>229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230</v>
      </c>
      <c r="B15" s="6">
        <v>257.8751911</v>
      </c>
      <c r="C15" s="102">
        <v>257.8751911</v>
      </c>
      <c r="D15" s="102">
        <v>0</v>
      </c>
      <c r="E15" s="6">
        <v>0</v>
      </c>
      <c r="F15" s="108"/>
      <c r="G15" s="6">
        <v>19243.970509999999</v>
      </c>
      <c r="H15" s="102">
        <v>1517.596483</v>
      </c>
      <c r="I15" s="102">
        <v>4398.6208820000002</v>
      </c>
      <c r="J15" s="102">
        <v>13327.753140000001</v>
      </c>
      <c r="K15" s="6">
        <v>0</v>
      </c>
    </row>
    <row r="16" spans="1:11" ht="16.5" customHeight="1" x14ac:dyDescent="0.3">
      <c r="A16" s="46" t="s">
        <v>231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232</v>
      </c>
      <c r="B17" s="6">
        <v>55891.665999999997</v>
      </c>
      <c r="C17" s="102">
        <v>49853.608999999997</v>
      </c>
      <c r="D17" s="102">
        <v>5200.5810000000001</v>
      </c>
      <c r="E17" s="6">
        <v>837.476</v>
      </c>
      <c r="F17" s="108"/>
      <c r="G17" s="6">
        <v>23460.511999999999</v>
      </c>
      <c r="H17" s="102">
        <v>3136.5</v>
      </c>
      <c r="I17" s="102">
        <v>290.74200000000002</v>
      </c>
      <c r="J17" s="102">
        <v>19738.235000000001</v>
      </c>
      <c r="K17" s="6">
        <v>295.03500000000003</v>
      </c>
    </row>
    <row r="18" spans="1:11" ht="16.5" customHeight="1" x14ac:dyDescent="0.3">
      <c r="A18" s="46" t="s">
        <v>233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40513.230000000003</v>
      </c>
      <c r="H21" s="102">
        <v>423.58</v>
      </c>
      <c r="I21" s="102">
        <v>1130.1600000000001</v>
      </c>
      <c r="J21" s="102">
        <v>38959.49</v>
      </c>
      <c r="K21" s="6">
        <v>0</v>
      </c>
    </row>
    <row r="22" spans="1:11" ht="16.5" customHeight="1" x14ac:dyDescent="0.3">
      <c r="A22" s="46" t="s">
        <v>237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238</v>
      </c>
      <c r="B23" s="6">
        <v>97374</v>
      </c>
      <c r="C23" s="102">
        <v>0</v>
      </c>
      <c r="D23" s="102">
        <v>0</v>
      </c>
      <c r="E23" s="6">
        <v>0</v>
      </c>
      <c r="F23" s="108"/>
      <c r="G23" s="6">
        <v>141135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240</v>
      </c>
      <c r="B25" s="6">
        <v>1315</v>
      </c>
      <c r="C25" s="102">
        <v>0</v>
      </c>
      <c r="D25" s="102">
        <v>0</v>
      </c>
      <c r="E25" s="6">
        <v>0</v>
      </c>
      <c r="F25" s="108"/>
      <c r="G25" s="6">
        <v>2011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1132.569</v>
      </c>
      <c r="H27" s="102">
        <v>151.16200000000001</v>
      </c>
      <c r="I27" s="102">
        <v>35.554000000000002</v>
      </c>
      <c r="J27" s="102">
        <v>612.96799999999996</v>
      </c>
      <c r="K27" s="6">
        <v>332.88499999999999</v>
      </c>
    </row>
    <row r="28" spans="1:11" ht="16.5" customHeight="1" x14ac:dyDescent="0.3">
      <c r="A28" s="46" t="s">
        <v>243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244</v>
      </c>
      <c r="B29" s="6">
        <v>3.71</v>
      </c>
      <c r="C29" s="102">
        <v>3.71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67.636700000000005</v>
      </c>
      <c r="H31" s="102">
        <v>65.416799999999995</v>
      </c>
      <c r="I31" s="102">
        <v>0</v>
      </c>
      <c r="J31" s="102">
        <v>2.2199</v>
      </c>
      <c r="K31" s="6">
        <v>0</v>
      </c>
    </row>
    <row r="32" spans="1:11" ht="16.5" customHeight="1" x14ac:dyDescent="0.3">
      <c r="A32" s="46" t="s">
        <v>247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248</v>
      </c>
      <c r="B33" s="6">
        <v>29107</v>
      </c>
      <c r="C33" s="102">
        <v>29107</v>
      </c>
      <c r="D33" s="102">
        <v>0</v>
      </c>
      <c r="E33" s="6">
        <v>0</v>
      </c>
      <c r="F33" s="108"/>
      <c r="G33" s="6">
        <v>264395</v>
      </c>
      <c r="H33" s="102">
        <v>59716</v>
      </c>
      <c r="I33" s="102">
        <v>72133</v>
      </c>
      <c r="J33" s="102">
        <v>132546</v>
      </c>
      <c r="K33" s="6">
        <v>0</v>
      </c>
    </row>
    <row r="34" spans="1:11" ht="16.5" customHeight="1" x14ac:dyDescent="0.3">
      <c r="A34" s="46" t="s">
        <v>249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250</v>
      </c>
      <c r="B35" s="6">
        <v>160.33561786000001</v>
      </c>
      <c r="C35" s="102">
        <v>0</v>
      </c>
      <c r="D35" s="102">
        <v>0</v>
      </c>
      <c r="E35" s="6">
        <v>0</v>
      </c>
      <c r="F35" s="108"/>
      <c r="G35" s="6">
        <v>1166.38467461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5WKQ6uORBrDJM41oCUVhLg9IFYjCQpt+xLjNT1vpKpG2S3EQpkw9+DOdeRakTPVBFGurjXWb+Lbfp7AzS416bQ==" saltValue="tjsyE0KmLNS60s5tEoRbUQ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I37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Contents'!C16</f>
        <v>Table 2.6</v>
      </c>
      <c r="B1" s="168"/>
      <c r="C1" s="40"/>
    </row>
    <row r="2" spans="1:9" ht="16.5" customHeight="1" x14ac:dyDescent="0.3">
      <c r="A2" s="4" t="str">
        <f>"UCITS: "&amp;'Table of Contents'!A16&amp;", "&amp;'Table of Contents'!A3</f>
        <v>UCITS: Total Net Sales, 2017:Q3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-543.33799999999997</v>
      </c>
      <c r="C8" s="32">
        <v>-125.523</v>
      </c>
      <c r="D8" s="32">
        <v>-518.24400000000003</v>
      </c>
      <c r="E8" s="32">
        <v>301.20699999999999</v>
      </c>
      <c r="F8" s="32">
        <v>-3.6560000000000001</v>
      </c>
      <c r="G8" s="32">
        <v>-27.669</v>
      </c>
      <c r="H8" s="32">
        <v>-167.73699999999999</v>
      </c>
      <c r="I8" s="113">
        <v>-1.716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86.504545590000006</v>
      </c>
      <c r="C10" s="32">
        <v>25.909321129999999</v>
      </c>
      <c r="D10" s="32">
        <v>4.8263815699999997</v>
      </c>
      <c r="E10" s="32">
        <v>51.269427749999998</v>
      </c>
      <c r="F10" s="32">
        <v>4.53141514</v>
      </c>
      <c r="G10" s="32">
        <v>0</v>
      </c>
      <c r="H10" s="32">
        <v>0</v>
      </c>
      <c r="I10" s="113">
        <v>-3.2000000000000001E-2</v>
      </c>
    </row>
    <row r="11" spans="1:9" ht="16.5" customHeight="1" x14ac:dyDescent="0.3">
      <c r="A11" s="46" t="s">
        <v>226</v>
      </c>
      <c r="B11" s="114">
        <v>-4165.13</v>
      </c>
      <c r="C11" s="115">
        <v>-36.799999999999997</v>
      </c>
      <c r="D11" s="115">
        <v>150.15</v>
      </c>
      <c r="E11" s="115">
        <v>-191.19</v>
      </c>
      <c r="F11" s="115">
        <v>-4151.25</v>
      </c>
      <c r="G11" s="115">
        <v>0</v>
      </c>
      <c r="H11" s="115">
        <v>0</v>
      </c>
      <c r="I11" s="114">
        <v>63.96</v>
      </c>
    </row>
    <row r="12" spans="1:9" ht="16.5" customHeight="1" x14ac:dyDescent="0.3">
      <c r="A12" s="46" t="s">
        <v>227</v>
      </c>
      <c r="B12" s="113">
        <v>21</v>
      </c>
      <c r="C12" s="32">
        <v>15</v>
      </c>
      <c r="D12" s="32">
        <v>5</v>
      </c>
      <c r="E12" s="32">
        <v>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6067.6627140000001</v>
      </c>
      <c r="C13" s="115">
        <v>1526.7922229999999</v>
      </c>
      <c r="D13" s="115">
        <v>-698.03507200000001</v>
      </c>
      <c r="E13" s="115">
        <v>4891.2288570000001</v>
      </c>
      <c r="F13" s="115">
        <v>-549.78684299999998</v>
      </c>
      <c r="G13" s="115">
        <v>-1.7222579499999999</v>
      </c>
      <c r="H13" s="115">
        <v>0</v>
      </c>
      <c r="I13" s="114">
        <v>899.18580599999996</v>
      </c>
    </row>
    <row r="14" spans="1:9" ht="16.5" customHeight="1" x14ac:dyDescent="0.3">
      <c r="A14" s="46" t="s">
        <v>229</v>
      </c>
      <c r="B14" s="113">
        <v>15228</v>
      </c>
      <c r="C14" s="32">
        <v>15925</v>
      </c>
      <c r="D14" s="32">
        <v>-7524</v>
      </c>
      <c r="E14" s="32">
        <v>6612</v>
      </c>
      <c r="F14" s="32">
        <v>-20</v>
      </c>
      <c r="G14" s="32">
        <v>0</v>
      </c>
      <c r="H14" s="32">
        <v>0</v>
      </c>
      <c r="I14" s="113">
        <v>235</v>
      </c>
    </row>
    <row r="15" spans="1:9" ht="16.5" customHeight="1" x14ac:dyDescent="0.3">
      <c r="A15" s="46" t="s">
        <v>230</v>
      </c>
      <c r="B15" s="114">
        <v>700.81265829999995</v>
      </c>
      <c r="C15" s="115">
        <v>511.62666200000001</v>
      </c>
      <c r="D15" s="115">
        <v>-464.69120199999998</v>
      </c>
      <c r="E15" s="115">
        <v>543.25246219999997</v>
      </c>
      <c r="F15" s="115">
        <v>57.753429029999999</v>
      </c>
      <c r="G15" s="115">
        <v>0</v>
      </c>
      <c r="H15" s="115">
        <v>0</v>
      </c>
      <c r="I15" s="114">
        <v>52.87130715</v>
      </c>
    </row>
    <row r="16" spans="1:9" ht="16.5" customHeight="1" x14ac:dyDescent="0.3">
      <c r="A16" s="46" t="s">
        <v>231</v>
      </c>
      <c r="B16" s="113">
        <v>25400</v>
      </c>
      <c r="C16" s="32">
        <v>4100</v>
      </c>
      <c r="D16" s="32">
        <v>2100</v>
      </c>
      <c r="E16" s="32">
        <v>3400</v>
      </c>
      <c r="F16" s="32">
        <v>16100</v>
      </c>
      <c r="G16" s="32">
        <v>-300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9346.0470000000005</v>
      </c>
      <c r="C17" s="115">
        <v>3957.3119999999999</v>
      </c>
      <c r="D17" s="115">
        <v>1704.8510000000001</v>
      </c>
      <c r="E17" s="115">
        <v>3252.9169999999999</v>
      </c>
      <c r="F17" s="115">
        <v>234.745</v>
      </c>
      <c r="G17" s="115">
        <v>1.8049999999999999</v>
      </c>
      <c r="H17" s="115">
        <v>-16.234999999999999</v>
      </c>
      <c r="I17" s="114">
        <v>210.65199999999999</v>
      </c>
    </row>
    <row r="18" spans="1:9" ht="16.5" customHeight="1" x14ac:dyDescent="0.3">
      <c r="A18" s="46" t="s">
        <v>233</v>
      </c>
      <c r="B18" s="113">
        <v>22.02</v>
      </c>
      <c r="C18" s="32">
        <v>-7.24</v>
      </c>
      <c r="D18" s="32">
        <v>15.32</v>
      </c>
      <c r="E18" s="32">
        <v>0.11</v>
      </c>
      <c r="F18" s="32">
        <v>78.319999999999993</v>
      </c>
      <c r="G18" s="32">
        <v>0</v>
      </c>
      <c r="H18" s="32">
        <v>0</v>
      </c>
      <c r="I18" s="113">
        <v>-64.489999999999995</v>
      </c>
    </row>
    <row r="19" spans="1:9" ht="16.5" customHeight="1" x14ac:dyDescent="0.3">
      <c r="A19" s="46" t="s">
        <v>234</v>
      </c>
      <c r="B19" s="114">
        <v>11100.262065385399</v>
      </c>
      <c r="C19" s="115">
        <v>4940.4453533337901</v>
      </c>
      <c r="D19" s="115">
        <v>-1771.5312827092</v>
      </c>
      <c r="E19" s="115">
        <v>6394.0963628659802</v>
      </c>
      <c r="F19" s="115">
        <v>0</v>
      </c>
      <c r="G19" s="115">
        <v>0</v>
      </c>
      <c r="H19" s="115">
        <v>1864.6667623917799</v>
      </c>
      <c r="I19" s="114">
        <v>-327.41513049693998</v>
      </c>
    </row>
    <row r="20" spans="1:9" ht="16.5" customHeight="1" x14ac:dyDescent="0.3">
      <c r="A20" s="46" t="s">
        <v>235</v>
      </c>
      <c r="B20" s="113">
        <v>51304</v>
      </c>
      <c r="C20" s="32">
        <v>10092</v>
      </c>
      <c r="D20" s="32">
        <v>30420</v>
      </c>
      <c r="E20" s="32">
        <v>1003</v>
      </c>
      <c r="F20" s="32">
        <v>9286</v>
      </c>
      <c r="G20" s="32">
        <v>0</v>
      </c>
      <c r="H20" s="32">
        <v>0</v>
      </c>
      <c r="I20" s="113">
        <v>502</v>
      </c>
    </row>
    <row r="21" spans="1:9" ht="16.5" customHeight="1" x14ac:dyDescent="0.3">
      <c r="A21" s="46" t="s">
        <v>236</v>
      </c>
      <c r="B21" s="114">
        <v>4108.57</v>
      </c>
      <c r="C21" s="115">
        <v>150.78</v>
      </c>
      <c r="D21" s="115">
        <v>-94.23</v>
      </c>
      <c r="E21" s="115">
        <v>6490.93</v>
      </c>
      <c r="F21" s="115">
        <v>-32.68</v>
      </c>
      <c r="G21" s="115">
        <v>-40.76</v>
      </c>
      <c r="H21" s="115">
        <v>-2365.4699999999998</v>
      </c>
      <c r="I21" s="114">
        <v>0</v>
      </c>
    </row>
    <row r="22" spans="1:9" ht="16.5" customHeight="1" x14ac:dyDescent="0.3">
      <c r="A22" s="46" t="s">
        <v>237</v>
      </c>
      <c r="B22" s="113">
        <v>579.54999999999995</v>
      </c>
      <c r="C22" s="32">
        <v>467.01</v>
      </c>
      <c r="D22" s="32">
        <v>52.11</v>
      </c>
      <c r="E22" s="32">
        <v>125.87</v>
      </c>
      <c r="F22" s="32">
        <v>-80.69</v>
      </c>
      <c r="G22" s="32">
        <v>0</v>
      </c>
      <c r="H22" s="32">
        <v>-0.04</v>
      </c>
      <c r="I22" s="113">
        <v>15.29</v>
      </c>
    </row>
    <row r="23" spans="1:9" ht="16.5" customHeight="1" x14ac:dyDescent="0.3">
      <c r="A23" s="46" t="s">
        <v>238</v>
      </c>
      <c r="B23" s="114">
        <v>75257</v>
      </c>
      <c r="C23" s="115">
        <v>12521</v>
      </c>
      <c r="D23" s="115">
        <v>33260</v>
      </c>
      <c r="E23" s="115">
        <v>20915</v>
      </c>
      <c r="F23" s="115">
        <v>6309</v>
      </c>
      <c r="G23" s="115">
        <v>0</v>
      </c>
      <c r="H23" s="115">
        <v>0</v>
      </c>
      <c r="I23" s="114">
        <v>2252</v>
      </c>
    </row>
    <row r="24" spans="1:9" ht="16.5" customHeight="1" x14ac:dyDescent="0.3">
      <c r="A24" s="46" t="s">
        <v>239</v>
      </c>
      <c r="B24" s="113">
        <v>47.688321619779401</v>
      </c>
      <c r="C24" s="32">
        <v>-176.36699999999999</v>
      </c>
      <c r="D24" s="32">
        <v>10.612</v>
      </c>
      <c r="E24" s="32">
        <v>32.432000486505402</v>
      </c>
      <c r="F24" s="32">
        <v>-2.351</v>
      </c>
      <c r="G24" s="32">
        <v>0</v>
      </c>
      <c r="H24" s="32">
        <v>-0.14199999999999999</v>
      </c>
      <c r="I24" s="113">
        <v>183.504321133274</v>
      </c>
    </row>
    <row r="25" spans="1:9" ht="16.5" customHeight="1" x14ac:dyDescent="0.3">
      <c r="A25" s="46" t="s">
        <v>240</v>
      </c>
      <c r="B25" s="114">
        <v>1394</v>
      </c>
      <c r="C25" s="115">
        <v>188</v>
      </c>
      <c r="D25" s="115">
        <v>1038</v>
      </c>
      <c r="E25" s="115">
        <v>177</v>
      </c>
      <c r="F25" s="115">
        <v>0</v>
      </c>
      <c r="G25" s="115">
        <v>0</v>
      </c>
      <c r="H25" s="115">
        <v>0</v>
      </c>
      <c r="I25" s="114">
        <v>-9</v>
      </c>
    </row>
    <row r="26" spans="1:9" ht="16.5" customHeight="1" x14ac:dyDescent="0.3">
      <c r="A26" s="46" t="s">
        <v>241</v>
      </c>
      <c r="B26" s="113">
        <v>18387</v>
      </c>
      <c r="C26" s="32">
        <v>6307</v>
      </c>
      <c r="D26" s="32">
        <v>10741</v>
      </c>
      <c r="E26" s="32">
        <v>532</v>
      </c>
      <c r="F26" s="32">
        <v>385</v>
      </c>
      <c r="G26" s="32">
        <v>0</v>
      </c>
      <c r="H26" s="32">
        <v>0</v>
      </c>
      <c r="I26" s="113">
        <v>422</v>
      </c>
    </row>
    <row r="27" spans="1:9" ht="16.5" customHeight="1" x14ac:dyDescent="0.3">
      <c r="A27" s="46" t="s">
        <v>242</v>
      </c>
      <c r="B27" s="114">
        <v>2837.491</v>
      </c>
      <c r="C27" s="115">
        <v>-36.796999999999997</v>
      </c>
      <c r="D27" s="115">
        <v>216.98400000000001</v>
      </c>
      <c r="E27" s="115">
        <v>462.173</v>
      </c>
      <c r="F27" s="115">
        <v>2218.5340000000001</v>
      </c>
      <c r="G27" s="115">
        <v>0</v>
      </c>
      <c r="H27" s="115">
        <v>5.12</v>
      </c>
      <c r="I27" s="114">
        <v>-28.523</v>
      </c>
    </row>
    <row r="28" spans="1:9" ht="16.5" customHeight="1" x14ac:dyDescent="0.3">
      <c r="A28" s="46" t="s">
        <v>243</v>
      </c>
      <c r="B28" s="113">
        <v>113.95475321000001</v>
      </c>
      <c r="C28" s="32">
        <v>-4.6363407399999996</v>
      </c>
      <c r="D28" s="32">
        <v>112.70789542</v>
      </c>
      <c r="E28" s="32">
        <v>31.696439000000002</v>
      </c>
      <c r="F28" s="32">
        <v>-12.912878920000001</v>
      </c>
      <c r="G28" s="32">
        <v>0</v>
      </c>
      <c r="H28" s="32">
        <v>0</v>
      </c>
      <c r="I28" s="113">
        <v>-12.90036155</v>
      </c>
    </row>
    <row r="29" spans="1:9" ht="16.5" customHeight="1" x14ac:dyDescent="0.3">
      <c r="A29" s="46" t="s">
        <v>244</v>
      </c>
      <c r="B29" s="114">
        <v>334</v>
      </c>
      <c r="C29" s="115">
        <v>28.1</v>
      </c>
      <c r="D29" s="115">
        <v>72</v>
      </c>
      <c r="E29" s="115">
        <v>54</v>
      </c>
      <c r="F29" s="115">
        <v>7.1</v>
      </c>
      <c r="G29" s="115">
        <v>-31.4</v>
      </c>
      <c r="H29" s="115">
        <v>67.3</v>
      </c>
      <c r="I29" s="114">
        <v>136.9</v>
      </c>
    </row>
    <row r="30" spans="1:9" ht="16.5" customHeight="1" x14ac:dyDescent="0.3">
      <c r="A30" s="46" t="s">
        <v>245</v>
      </c>
      <c r="B30" s="113">
        <v>96.126999999999995</v>
      </c>
      <c r="C30" s="32">
        <v>12.895</v>
      </c>
      <c r="D30" s="32">
        <v>4.7E-2</v>
      </c>
      <c r="E30" s="32">
        <v>84.82</v>
      </c>
      <c r="F30" s="32">
        <v>-1.635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25.953900000000001</v>
      </c>
      <c r="C31" s="115">
        <v>3.4205000000000001</v>
      </c>
      <c r="D31" s="115">
        <v>3.3037000000000001</v>
      </c>
      <c r="E31" s="115">
        <v>13.467000000000001</v>
      </c>
      <c r="F31" s="115">
        <v>5.6771000000000003</v>
      </c>
      <c r="G31" s="115">
        <v>0</v>
      </c>
      <c r="H31" s="115">
        <v>0</v>
      </c>
      <c r="I31" s="114">
        <v>8.5599999999999996E-2</v>
      </c>
    </row>
    <row r="32" spans="1:9" ht="16.5" customHeight="1" x14ac:dyDescent="0.3">
      <c r="A32" s="46" t="s">
        <v>247</v>
      </c>
      <c r="B32" s="113">
        <v>4395</v>
      </c>
      <c r="C32" s="32">
        <v>2967</v>
      </c>
      <c r="D32" s="32">
        <v>-102</v>
      </c>
      <c r="E32" s="32">
        <v>892</v>
      </c>
      <c r="F32" s="32">
        <v>-411</v>
      </c>
      <c r="G32" s="32">
        <v>0</v>
      </c>
      <c r="H32" s="32">
        <v>1049</v>
      </c>
      <c r="I32" s="113">
        <v>0</v>
      </c>
    </row>
    <row r="33" spans="1:9" ht="16.5" customHeight="1" x14ac:dyDescent="0.3">
      <c r="A33" s="46" t="s">
        <v>248</v>
      </c>
      <c r="B33" s="114">
        <v>757</v>
      </c>
      <c r="C33" s="115">
        <v>-3594</v>
      </c>
      <c r="D33" s="115">
        <v>-383</v>
      </c>
      <c r="E33" s="115">
        <v>1119</v>
      </c>
      <c r="F33" s="115">
        <v>3730</v>
      </c>
      <c r="G33" s="115">
        <v>0</v>
      </c>
      <c r="H33" s="115">
        <v>-115</v>
      </c>
      <c r="I33" s="114">
        <v>0</v>
      </c>
    </row>
    <row r="34" spans="1:9" ht="16.5" customHeight="1" x14ac:dyDescent="0.3">
      <c r="A34" s="46" t="s">
        <v>249</v>
      </c>
      <c r="B34" s="113">
        <v>924.25947402757504</v>
      </c>
      <c r="C34" s="32">
        <v>-1959.2086206682</v>
      </c>
      <c r="D34" s="32">
        <v>1261.4258084497999</v>
      </c>
      <c r="E34" s="32">
        <v>438.55875693751699</v>
      </c>
      <c r="F34" s="32">
        <v>1183.48352930841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17.985956234200199</v>
      </c>
      <c r="C35" s="115">
        <v>10.1255086171911</v>
      </c>
      <c r="D35" s="115">
        <v>-769.09327034771002</v>
      </c>
      <c r="E35" s="115">
        <v>112.798084438245</v>
      </c>
      <c r="F35" s="115">
        <v>409.507401770993</v>
      </c>
      <c r="G35" s="115">
        <v>-5.2593534354299996</v>
      </c>
      <c r="H35" s="115">
        <v>58.145535877832998</v>
      </c>
      <c r="I35" s="114">
        <v>201.76204931307799</v>
      </c>
    </row>
    <row r="36" spans="1:9" ht="16.5" customHeight="1" x14ac:dyDescent="0.3">
      <c r="A36" s="46" t="s">
        <v>251</v>
      </c>
      <c r="B36" s="113">
        <v>11217.204</v>
      </c>
      <c r="C36" s="32">
        <v>3054.6264000000001</v>
      </c>
      <c r="D36" s="32">
        <v>3460.5234999999998</v>
      </c>
      <c r="E36" s="32">
        <v>3451.8254999999999</v>
      </c>
      <c r="F36" s="32">
        <v>315.76420000000002</v>
      </c>
      <c r="G36" s="32">
        <v>-35.152500000000003</v>
      </c>
      <c r="H36" s="32">
        <v>446.48759999999999</v>
      </c>
      <c r="I36" s="113">
        <v>523.12929999999994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HpTGjjRpWAA/dXD3IJEk/eKC1B9SncgfZp1dPjw+XqltoQVzWgQw6mabXvvP/y9BjFZWmVzquhaP4jEm5R3Gaw==" saltValue="C5NBhnhcHHwyzPfUAbbChQ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38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tr">
        <f>'Table of Contents'!C17</f>
        <v>Table 2.7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tr">
        <f>"UCITS: "&amp;'Table of Contents'!A17&amp;", "&amp;'Table of Contents'!A3</f>
        <v>UCITS: Total Net Sales of ETFs and Funds of Funds, 2017:Q3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192.57499999999999</v>
      </c>
      <c r="H8" s="94">
        <v>7.827</v>
      </c>
      <c r="I8" s="94">
        <v>10.817</v>
      </c>
      <c r="J8" s="94">
        <v>173.93100000000001</v>
      </c>
      <c r="K8" s="100">
        <v>0</v>
      </c>
      <c r="M8" s="133"/>
    </row>
    <row r="9" spans="1:13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225</v>
      </c>
      <c r="B10" s="100">
        <v>0.87747399999999998</v>
      </c>
      <c r="C10" s="94">
        <v>0.87747399999999998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899.18580599999996</v>
      </c>
      <c r="H13" s="102">
        <v>0</v>
      </c>
      <c r="I13" s="102">
        <v>0</v>
      </c>
      <c r="J13" s="102">
        <v>0</v>
      </c>
      <c r="K13" s="6">
        <v>899.18580599999996</v>
      </c>
    </row>
    <row r="14" spans="1:13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2829.7710000000002</v>
      </c>
      <c r="H14" s="94">
        <v>6.0439999999999996</v>
      </c>
      <c r="I14" s="94">
        <v>1405.4280000000001</v>
      </c>
      <c r="J14" s="94">
        <v>1394.586</v>
      </c>
      <c r="K14" s="100">
        <v>23.713000000000001</v>
      </c>
    </row>
    <row r="15" spans="1:13" ht="16.5" customHeight="1" x14ac:dyDescent="0.3">
      <c r="A15" s="46" t="s">
        <v>230</v>
      </c>
      <c r="B15" s="6">
        <v>31.01275</v>
      </c>
      <c r="C15" s="102">
        <v>31.01275</v>
      </c>
      <c r="D15" s="102">
        <v>0</v>
      </c>
      <c r="E15" s="6">
        <v>0</v>
      </c>
      <c r="F15" s="108"/>
      <c r="G15" s="6">
        <v>328.460351</v>
      </c>
      <c r="H15" s="102">
        <v>20.683027160000002</v>
      </c>
      <c r="I15" s="102">
        <v>44.241767250000002</v>
      </c>
      <c r="J15" s="102">
        <v>263.53555649999998</v>
      </c>
      <c r="K15" s="6">
        <v>0</v>
      </c>
    </row>
    <row r="16" spans="1:13" ht="16.5" customHeight="1" x14ac:dyDescent="0.3">
      <c r="A16" s="46" t="s">
        <v>231</v>
      </c>
      <c r="B16" s="100">
        <v>-522</v>
      </c>
      <c r="C16" s="94">
        <v>-578</v>
      </c>
      <c r="D16" s="94">
        <v>246</v>
      </c>
      <c r="E16" s="100">
        <v>-190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2368.0920000000001</v>
      </c>
      <c r="C17" s="102">
        <v>2354.0729999999999</v>
      </c>
      <c r="D17" s="102">
        <v>-50.57</v>
      </c>
      <c r="E17" s="6">
        <v>64.588999999999999</v>
      </c>
      <c r="F17" s="108"/>
      <c r="G17" s="6">
        <v>345.39800000000002</v>
      </c>
      <c r="H17" s="102">
        <v>22.437000000000001</v>
      </c>
      <c r="I17" s="102">
        <v>24.010999999999999</v>
      </c>
      <c r="J17" s="102">
        <v>267.60599999999999</v>
      </c>
      <c r="K17" s="6">
        <v>31.344000000000001</v>
      </c>
    </row>
    <row r="18" spans="1:11" ht="16.5" customHeight="1" x14ac:dyDescent="0.3">
      <c r="A18" s="46" t="s">
        <v>233</v>
      </c>
      <c r="B18" s="100">
        <v>2E-3</v>
      </c>
      <c r="C18" s="94">
        <v>2E-3</v>
      </c>
      <c r="D18" s="94">
        <v>0</v>
      </c>
      <c r="E18" s="100">
        <v>0</v>
      </c>
      <c r="F18" s="108"/>
      <c r="G18" s="100">
        <v>-1.17</v>
      </c>
      <c r="H18" s="94">
        <v>-0.42</v>
      </c>
      <c r="I18" s="94">
        <v>-4.09</v>
      </c>
      <c r="J18" s="94">
        <v>3.34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10303</v>
      </c>
      <c r="C20" s="94">
        <v>6854</v>
      </c>
      <c r="D20" s="94">
        <v>3268</v>
      </c>
      <c r="E20" s="100">
        <v>181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19.5399999999999</v>
      </c>
      <c r="H21" s="102">
        <v>-1.47</v>
      </c>
      <c r="I21" s="102">
        <v>-15.11</v>
      </c>
      <c r="J21" s="102">
        <v>36.119999999999898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-1.54</v>
      </c>
      <c r="H22" s="94">
        <v>0</v>
      </c>
      <c r="I22" s="94">
        <v>3.4</v>
      </c>
      <c r="J22" s="94">
        <v>0</v>
      </c>
      <c r="K22" s="100">
        <v>-4.9400000000000004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1647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-0.02</v>
      </c>
      <c r="H24" s="94">
        <v>0</v>
      </c>
      <c r="I24" s="94">
        <v>0</v>
      </c>
      <c r="J24" s="94">
        <v>0</v>
      </c>
      <c r="K24" s="100">
        <v>-0.02</v>
      </c>
    </row>
    <row r="25" spans="1:11" ht="16.5" customHeight="1" x14ac:dyDescent="0.3">
      <c r="A25" s="46" t="s">
        <v>240</v>
      </c>
      <c r="B25" s="6">
        <v>36</v>
      </c>
      <c r="C25" s="102">
        <v>0</v>
      </c>
      <c r="D25" s="102">
        <v>0</v>
      </c>
      <c r="E25" s="6">
        <v>0</v>
      </c>
      <c r="F25" s="108"/>
      <c r="G25" s="6">
        <v>-100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-53.23</v>
      </c>
      <c r="H27" s="102">
        <v>-6.7880000000000003</v>
      </c>
      <c r="I27" s="102">
        <v>11.439</v>
      </c>
      <c r="J27" s="102">
        <v>-30.131</v>
      </c>
      <c r="K27" s="6">
        <v>-27.75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129.10083738</v>
      </c>
      <c r="H28" s="94">
        <v>0</v>
      </c>
      <c r="I28" s="94">
        <v>0</v>
      </c>
      <c r="J28" s="94">
        <v>129.10083738</v>
      </c>
      <c r="K28" s="100">
        <v>0</v>
      </c>
    </row>
    <row r="29" spans="1:11" ht="16.5" customHeight="1" x14ac:dyDescent="0.3">
      <c r="A29" s="46" t="s">
        <v>244</v>
      </c>
      <c r="B29" s="6">
        <v>0.18</v>
      </c>
      <c r="C29" s="102">
        <v>0.18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-2.0569999999999999</v>
      </c>
      <c r="H31" s="102">
        <v>-2.0573999999999999</v>
      </c>
      <c r="I31" s="102">
        <v>0</v>
      </c>
      <c r="J31" s="102">
        <v>4.0000000000000002E-4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374</v>
      </c>
      <c r="C33" s="102">
        <v>374</v>
      </c>
      <c r="D33" s="102">
        <v>0</v>
      </c>
      <c r="E33" s="6">
        <v>0</v>
      </c>
      <c r="F33" s="108"/>
      <c r="G33" s="6">
        <v>2100</v>
      </c>
      <c r="H33" s="102">
        <v>358</v>
      </c>
      <c r="I33" s="102">
        <v>-892</v>
      </c>
      <c r="J33" s="102">
        <v>2634</v>
      </c>
      <c r="K33" s="6">
        <v>0</v>
      </c>
    </row>
    <row r="34" spans="1:11" ht="16.5" customHeight="1" x14ac:dyDescent="0.3">
      <c r="A34" s="46" t="s">
        <v>249</v>
      </c>
      <c r="B34" s="100">
        <v>-136.53255504081</v>
      </c>
      <c r="C34" s="94">
        <v>-89.22103776006</v>
      </c>
      <c r="D34" s="94">
        <v>0</v>
      </c>
      <c r="E34" s="100">
        <v>-47.311517280750003</v>
      </c>
      <c r="F34" s="108"/>
      <c r="G34" s="100">
        <v>-238.36268582264</v>
      </c>
      <c r="H34" s="94">
        <v>17.906789205618999</v>
      </c>
      <c r="I34" s="94">
        <v>-303.71558658706999</v>
      </c>
      <c r="J34" s="94">
        <v>55.853673768815298</v>
      </c>
      <c r="K34" s="100">
        <v>-8.40756221</v>
      </c>
    </row>
    <row r="35" spans="1:11" ht="16.5" customHeight="1" x14ac:dyDescent="0.3">
      <c r="A35" s="46" t="s">
        <v>250</v>
      </c>
      <c r="B35" s="6">
        <v>-20.745321413999999</v>
      </c>
      <c r="C35" s="102">
        <v>0</v>
      </c>
      <c r="D35" s="102">
        <v>0</v>
      </c>
      <c r="E35" s="6">
        <v>0</v>
      </c>
      <c r="F35" s="108"/>
      <c r="G35" s="6">
        <v>96.398867576876995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2298.4126000000001</v>
      </c>
      <c r="H36" s="94">
        <v>42.013300000000001</v>
      </c>
      <c r="I36" s="94">
        <v>52.207900000000002</v>
      </c>
      <c r="J36" s="94">
        <v>988.16750000000002</v>
      </c>
      <c r="K36" s="100">
        <v>1216.0238999999999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bO8niWTYgtiKRIKFcdUnlnFaa3nNGvtgD4Q2MXKxfGufTixO/1yiiykyRlwqDN/lFIAgzP/vfpevY2pI6G2f0w==" saltValue="uT2tWiiVL1+sQ2ukbCiLxg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37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Contents'!C20</f>
        <v>Table 2.8</v>
      </c>
      <c r="B1" s="168"/>
      <c r="C1" s="40"/>
    </row>
    <row r="2" spans="1:9" ht="16.5" customHeight="1" x14ac:dyDescent="0.3">
      <c r="A2" s="4" t="str">
        <f>"UCITS: "&amp;'Table of Contents'!A20&amp;", "&amp;'Table of Contents'!A3</f>
        <v>UCITS: Total Sales , 2017:Q3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141.2497161</v>
      </c>
      <c r="C10" s="32">
        <v>29.84301649</v>
      </c>
      <c r="D10" s="32">
        <v>9.7307145599999991</v>
      </c>
      <c r="E10" s="32">
        <v>77.180985030000002</v>
      </c>
      <c r="F10" s="32">
        <v>24.495000000000001</v>
      </c>
      <c r="G10" s="32">
        <v>0</v>
      </c>
      <c r="H10" s="32">
        <v>0</v>
      </c>
      <c r="I10" s="113">
        <v>0</v>
      </c>
    </row>
    <row r="11" spans="1:9" ht="16.5" customHeight="1" x14ac:dyDescent="0.3">
      <c r="A11" s="46" t="s">
        <v>226</v>
      </c>
      <c r="B11" s="114">
        <v>13912.16</v>
      </c>
      <c r="C11" s="115">
        <v>782.02</v>
      </c>
      <c r="D11" s="115">
        <v>3151.15</v>
      </c>
      <c r="E11" s="115">
        <v>140.57</v>
      </c>
      <c r="F11" s="115">
        <v>9603.24</v>
      </c>
      <c r="G11" s="115">
        <v>0</v>
      </c>
      <c r="H11" s="115">
        <v>0</v>
      </c>
      <c r="I11" s="114">
        <v>235.18</v>
      </c>
    </row>
    <row r="12" spans="1:9" ht="16.5" customHeight="1" x14ac:dyDescent="0.3">
      <c r="A12" s="46" t="s">
        <v>227</v>
      </c>
      <c r="B12" s="113">
        <v>22</v>
      </c>
      <c r="C12" s="32">
        <v>15</v>
      </c>
      <c r="D12" s="32">
        <v>6</v>
      </c>
      <c r="E12" s="32">
        <v>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18830.374489999998</v>
      </c>
      <c r="C13" s="115">
        <v>2530.0009319999999</v>
      </c>
      <c r="D13" s="115">
        <v>4894.9841930000002</v>
      </c>
      <c r="E13" s="115">
        <v>9979.5290819999991</v>
      </c>
      <c r="F13" s="115">
        <v>5.7764433500000001</v>
      </c>
      <c r="G13" s="115">
        <v>0</v>
      </c>
      <c r="H13" s="115">
        <v>0</v>
      </c>
      <c r="I13" s="114">
        <v>1420.0838369999999</v>
      </c>
    </row>
    <row r="14" spans="1:9" ht="16.5" customHeight="1" x14ac:dyDescent="0.3">
      <c r="A14" s="46" t="s">
        <v>229</v>
      </c>
      <c r="B14" s="113">
        <v>75895</v>
      </c>
      <c r="C14" s="32">
        <v>36963</v>
      </c>
      <c r="D14" s="32">
        <v>30652</v>
      </c>
      <c r="E14" s="32">
        <v>7992</v>
      </c>
      <c r="F14" s="32">
        <v>16</v>
      </c>
      <c r="G14" s="32">
        <v>0</v>
      </c>
      <c r="H14" s="32">
        <v>0</v>
      </c>
      <c r="I14" s="113">
        <v>272</v>
      </c>
    </row>
    <row r="15" spans="1:9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26492.338</v>
      </c>
      <c r="C17" s="115">
        <v>12790.335999999999</v>
      </c>
      <c r="D17" s="115">
        <v>6714.0940000000001</v>
      </c>
      <c r="E17" s="115">
        <v>5628.0839999999998</v>
      </c>
      <c r="F17" s="115">
        <v>665.32600000000002</v>
      </c>
      <c r="G17" s="115">
        <v>1.8560000000000001</v>
      </c>
      <c r="H17" s="115">
        <v>77.186000000000007</v>
      </c>
      <c r="I17" s="114">
        <v>615.45600000000002</v>
      </c>
    </row>
    <row r="18" spans="1:9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235</v>
      </c>
      <c r="B20" s="113">
        <v>844038</v>
      </c>
      <c r="C20" s="32">
        <v>58377</v>
      </c>
      <c r="D20" s="32">
        <v>76135</v>
      </c>
      <c r="E20" s="32">
        <v>12294</v>
      </c>
      <c r="F20" s="32">
        <v>691709</v>
      </c>
      <c r="G20" s="32">
        <v>0</v>
      </c>
      <c r="H20" s="32">
        <v>0</v>
      </c>
      <c r="I20" s="113">
        <v>5524</v>
      </c>
    </row>
    <row r="21" spans="1:9" ht="16.5" customHeight="1" x14ac:dyDescent="0.3">
      <c r="A21" s="46" t="s">
        <v>236</v>
      </c>
      <c r="B21" s="114">
        <v>18768.060000000001</v>
      </c>
      <c r="C21" s="115">
        <v>1757.16</v>
      </c>
      <c r="D21" s="115">
        <v>3215.79</v>
      </c>
      <c r="E21" s="115">
        <v>10521.7</v>
      </c>
      <c r="F21" s="115">
        <v>563.82000000000005</v>
      </c>
      <c r="G21" s="115">
        <v>3.49</v>
      </c>
      <c r="H21" s="115">
        <v>2706.1</v>
      </c>
      <c r="I21" s="114">
        <v>0</v>
      </c>
    </row>
    <row r="22" spans="1:9" ht="16.5" customHeight="1" x14ac:dyDescent="0.3">
      <c r="A22" s="46" t="s">
        <v>237</v>
      </c>
      <c r="B22" s="113">
        <v>2911.68</v>
      </c>
      <c r="C22" s="32">
        <v>948.3</v>
      </c>
      <c r="D22" s="32">
        <v>573.16</v>
      </c>
      <c r="E22" s="32">
        <v>712.83</v>
      </c>
      <c r="F22" s="32">
        <v>442.53</v>
      </c>
      <c r="G22" s="32">
        <v>0</v>
      </c>
      <c r="H22" s="32">
        <v>0.43</v>
      </c>
      <c r="I22" s="113">
        <v>234.43</v>
      </c>
    </row>
    <row r="23" spans="1:9" ht="16.5" customHeight="1" x14ac:dyDescent="0.3">
      <c r="A23" s="46" t="s">
        <v>238</v>
      </c>
      <c r="B23" s="114">
        <v>709670</v>
      </c>
      <c r="C23" s="115">
        <v>113829</v>
      </c>
      <c r="D23" s="115">
        <v>142099</v>
      </c>
      <c r="E23" s="115">
        <v>74553</v>
      </c>
      <c r="F23" s="115">
        <v>369011</v>
      </c>
      <c r="G23" s="115">
        <v>0</v>
      </c>
      <c r="H23" s="115">
        <v>0</v>
      </c>
      <c r="I23" s="114">
        <v>10178</v>
      </c>
    </row>
    <row r="24" spans="1:9" ht="16.5" customHeight="1" x14ac:dyDescent="0.3">
      <c r="A24" s="46" t="s">
        <v>239</v>
      </c>
      <c r="B24" s="113">
        <v>369.52047561977901</v>
      </c>
      <c r="C24" s="32">
        <v>23.233000000000001</v>
      </c>
      <c r="D24" s="32">
        <v>51.567</v>
      </c>
      <c r="E24" s="32">
        <v>69.569154486505397</v>
      </c>
      <c r="F24" s="32">
        <v>3.8069999999999999</v>
      </c>
      <c r="G24" s="32">
        <v>0</v>
      </c>
      <c r="H24" s="32">
        <v>3.0000000000000001E-3</v>
      </c>
      <c r="I24" s="113">
        <v>221.34132113327399</v>
      </c>
    </row>
    <row r="25" spans="1:9" ht="16.5" customHeight="1" x14ac:dyDescent="0.3">
      <c r="A25" s="46" t="s">
        <v>240</v>
      </c>
      <c r="B25" s="114">
        <v>2677</v>
      </c>
      <c r="C25" s="115">
        <v>691</v>
      </c>
      <c r="D25" s="115">
        <v>1747</v>
      </c>
      <c r="E25" s="115">
        <v>221</v>
      </c>
      <c r="F25" s="115">
        <v>0</v>
      </c>
      <c r="G25" s="115">
        <v>0</v>
      </c>
      <c r="H25" s="115">
        <v>0</v>
      </c>
      <c r="I25" s="114">
        <v>18</v>
      </c>
    </row>
    <row r="26" spans="1:9" ht="16.5" customHeight="1" x14ac:dyDescent="0.3">
      <c r="A26" s="46" t="s">
        <v>241</v>
      </c>
      <c r="B26" s="113">
        <v>75135</v>
      </c>
      <c r="C26" s="32">
        <v>34852</v>
      </c>
      <c r="D26" s="32">
        <v>25316</v>
      </c>
      <c r="E26" s="32">
        <v>3401</v>
      </c>
      <c r="F26" s="32">
        <v>10657</v>
      </c>
      <c r="G26" s="32">
        <v>0</v>
      </c>
      <c r="H26" s="32">
        <v>0</v>
      </c>
      <c r="I26" s="113">
        <v>909</v>
      </c>
    </row>
    <row r="27" spans="1:9" ht="16.5" customHeight="1" x14ac:dyDescent="0.3">
      <c r="A27" s="46" t="s">
        <v>242</v>
      </c>
      <c r="B27" s="114">
        <v>19739.697</v>
      </c>
      <c r="C27" s="115">
        <v>6710.6469999999999</v>
      </c>
      <c r="D27" s="115">
        <v>2861.0259999999998</v>
      </c>
      <c r="E27" s="115">
        <v>2641.5859999999998</v>
      </c>
      <c r="F27" s="115">
        <v>6947.6760000000004</v>
      </c>
      <c r="G27" s="115">
        <v>0</v>
      </c>
      <c r="H27" s="115">
        <v>390.24099999999999</v>
      </c>
      <c r="I27" s="114">
        <v>188.52099999999999</v>
      </c>
    </row>
    <row r="28" spans="1:9" ht="16.5" customHeight="1" x14ac:dyDescent="0.3">
      <c r="A28" s="46" t="s">
        <v>243</v>
      </c>
      <c r="B28" s="113">
        <v>1134.5353551799999</v>
      </c>
      <c r="C28" s="32">
        <v>39.896228549999996</v>
      </c>
      <c r="D28" s="32">
        <v>209.92572342</v>
      </c>
      <c r="E28" s="32">
        <v>275.82459046999998</v>
      </c>
      <c r="F28" s="32">
        <v>7.5890452599999998</v>
      </c>
      <c r="G28" s="32">
        <v>0</v>
      </c>
      <c r="H28" s="32">
        <v>0</v>
      </c>
      <c r="I28" s="113">
        <v>601.29976748000001</v>
      </c>
    </row>
    <row r="29" spans="1:9" ht="16.5" customHeight="1" x14ac:dyDescent="0.3">
      <c r="A29" s="46" t="s">
        <v>244</v>
      </c>
      <c r="B29" s="114">
        <v>1892.5</v>
      </c>
      <c r="C29" s="115">
        <v>53.6</v>
      </c>
      <c r="D29" s="115">
        <v>702.6</v>
      </c>
      <c r="E29" s="115">
        <v>100.3</v>
      </c>
      <c r="F29" s="115">
        <v>14.4</v>
      </c>
      <c r="G29" s="115">
        <v>12.1</v>
      </c>
      <c r="H29" s="115">
        <v>85.3</v>
      </c>
      <c r="I29" s="114">
        <v>924.2</v>
      </c>
    </row>
    <row r="30" spans="1:9" ht="16.5" customHeight="1" x14ac:dyDescent="0.3">
      <c r="A30" s="46" t="s">
        <v>245</v>
      </c>
      <c r="B30" s="113">
        <v>303.51</v>
      </c>
      <c r="C30" s="32">
        <v>18.858000000000001</v>
      </c>
      <c r="D30" s="32">
        <v>86.914000000000001</v>
      </c>
      <c r="E30" s="32">
        <v>197.73599999999999</v>
      </c>
      <c r="F30" s="32">
        <v>2E-3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125.3077</v>
      </c>
      <c r="C31" s="115">
        <v>61.005299999999998</v>
      </c>
      <c r="D31" s="115">
        <v>14.9102</v>
      </c>
      <c r="E31" s="115">
        <v>35.881100000000004</v>
      </c>
      <c r="F31" s="115">
        <v>13.4254</v>
      </c>
      <c r="G31" s="115">
        <v>0</v>
      </c>
      <c r="H31" s="115">
        <v>0</v>
      </c>
      <c r="I31" s="114">
        <v>8.5699999999999998E-2</v>
      </c>
    </row>
    <row r="32" spans="1:9" ht="16.5" customHeight="1" x14ac:dyDescent="0.3">
      <c r="A32" s="46" t="s">
        <v>247</v>
      </c>
      <c r="B32" s="113">
        <v>22120</v>
      </c>
      <c r="C32" s="32">
        <v>6442</v>
      </c>
      <c r="D32" s="32">
        <v>7430</v>
      </c>
      <c r="E32" s="32">
        <v>4632</v>
      </c>
      <c r="F32" s="32">
        <v>1882</v>
      </c>
      <c r="G32" s="32">
        <v>0</v>
      </c>
      <c r="H32" s="32">
        <v>1734</v>
      </c>
      <c r="I32" s="113">
        <v>0</v>
      </c>
    </row>
    <row r="33" spans="1:9" ht="16.5" customHeight="1" x14ac:dyDescent="0.3">
      <c r="A33" s="46" t="s">
        <v>248</v>
      </c>
      <c r="B33" s="114">
        <v>85671</v>
      </c>
      <c r="C33" s="115">
        <v>40220</v>
      </c>
      <c r="D33" s="115">
        <v>10923</v>
      </c>
      <c r="E33" s="115">
        <v>14113</v>
      </c>
      <c r="F33" s="115">
        <v>20366</v>
      </c>
      <c r="G33" s="115">
        <v>0</v>
      </c>
      <c r="H33" s="115">
        <v>49</v>
      </c>
      <c r="I33" s="114">
        <v>0</v>
      </c>
    </row>
    <row r="34" spans="1:9" ht="16.5" customHeight="1" x14ac:dyDescent="0.3">
      <c r="A34" s="46" t="s">
        <v>249</v>
      </c>
      <c r="B34" s="113">
        <v>25655.174418271999</v>
      </c>
      <c r="C34" s="32">
        <v>8632.7190287817994</v>
      </c>
      <c r="D34" s="32">
        <v>6810.7764512605499</v>
      </c>
      <c r="E34" s="32">
        <v>1599.4300653959499</v>
      </c>
      <c r="F34" s="32">
        <v>8612.2488728336593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251</v>
      </c>
      <c r="B36" s="113">
        <v>64182.970300000001</v>
      </c>
      <c r="C36" s="32">
        <v>33561.727599999998</v>
      </c>
      <c r="D36" s="32">
        <v>13737.5491</v>
      </c>
      <c r="E36" s="32">
        <v>6971.5227999999997</v>
      </c>
      <c r="F36" s="32">
        <v>4061.7820999999999</v>
      </c>
      <c r="G36" s="32">
        <v>8.1140000000000008</v>
      </c>
      <c r="H36" s="32">
        <v>4596.1661999999997</v>
      </c>
      <c r="I36" s="113">
        <v>1246.1085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SeRh0TyAJSshVwA+1JZ9aqwn0Pu6eMRS+OuwIvPIGDycG2F1B1xyF6awMmRLVf77B2Faw89MFzU3ia4Si5yrUQ==" saltValue="Ugm+FYA7x4aB2lqCZV7X+g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38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Contents'!C21</f>
        <v>Table 2.9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Contents'!A21&amp;", "&amp;'Table of Contents'!A3</f>
        <v>UCITS: Total Sales of ETFs and Funds of Funds, 2017:Q3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1.2648839999999999</v>
      </c>
      <c r="C10" s="94">
        <v>1.2648839999999999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1420.0838369999999</v>
      </c>
      <c r="H13" s="102">
        <v>0</v>
      </c>
      <c r="I13" s="102">
        <v>0</v>
      </c>
      <c r="J13" s="102">
        <v>0</v>
      </c>
      <c r="K13" s="6">
        <v>1420.0838369999999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4075.3690000000001</v>
      </c>
      <c r="H14" s="94">
        <v>355.93299999999999</v>
      </c>
      <c r="I14" s="94">
        <v>1653.5050000000001</v>
      </c>
      <c r="J14" s="94">
        <v>2016.405</v>
      </c>
      <c r="K14" s="100">
        <v>49.526000000000003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5846.4340000000002</v>
      </c>
      <c r="C17" s="102">
        <v>5158.0159999999996</v>
      </c>
      <c r="D17" s="102">
        <v>612.1</v>
      </c>
      <c r="E17" s="6">
        <v>76.317999999999998</v>
      </c>
      <c r="F17" s="108"/>
      <c r="G17" s="6">
        <v>993.995</v>
      </c>
      <c r="H17" s="102">
        <v>63.482999999999997</v>
      </c>
      <c r="I17" s="102">
        <v>28.315999999999999</v>
      </c>
      <c r="J17" s="102">
        <v>870.21400000000006</v>
      </c>
      <c r="K17" s="6">
        <v>31.981999999999999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31761</v>
      </c>
      <c r="C20" s="94">
        <v>18564</v>
      </c>
      <c r="D20" s="94">
        <v>12002</v>
      </c>
      <c r="E20" s="100">
        <v>1195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2539.46</v>
      </c>
      <c r="H21" s="102">
        <v>6.16</v>
      </c>
      <c r="I21" s="102">
        <v>62.26</v>
      </c>
      <c r="J21" s="102">
        <v>2471.04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54.45</v>
      </c>
      <c r="H22" s="94">
        <v>0</v>
      </c>
      <c r="I22" s="94">
        <v>4.5</v>
      </c>
      <c r="J22" s="94">
        <v>0</v>
      </c>
      <c r="K22" s="100">
        <v>49.95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8978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5.7000000000000002E-2</v>
      </c>
      <c r="H24" s="94">
        <v>0</v>
      </c>
      <c r="I24" s="94">
        <v>0</v>
      </c>
      <c r="J24" s="94">
        <v>0</v>
      </c>
      <c r="K24" s="100">
        <v>5.7000000000000002E-2</v>
      </c>
    </row>
    <row r="25" spans="1:11" ht="16.5" customHeight="1" x14ac:dyDescent="0.3">
      <c r="A25" s="46" t="s">
        <v>240</v>
      </c>
      <c r="B25" s="6">
        <v>87</v>
      </c>
      <c r="C25" s="102">
        <v>0</v>
      </c>
      <c r="D25" s="102">
        <v>0</v>
      </c>
      <c r="E25" s="6">
        <v>0</v>
      </c>
      <c r="F25" s="108"/>
      <c r="G25" s="6">
        <v>22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192.56200000000001</v>
      </c>
      <c r="H27" s="102">
        <v>47.923000000000002</v>
      </c>
      <c r="I27" s="102">
        <v>13.512</v>
      </c>
      <c r="J27" s="102">
        <v>17.600999999999999</v>
      </c>
      <c r="K27" s="6">
        <v>113.526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230.11966666999999</v>
      </c>
      <c r="H28" s="94">
        <v>0</v>
      </c>
      <c r="I28" s="94">
        <v>0</v>
      </c>
      <c r="J28" s="94">
        <v>230.11966666999999</v>
      </c>
      <c r="K28" s="100">
        <v>0</v>
      </c>
    </row>
    <row r="29" spans="1:11" ht="16.5" customHeight="1" x14ac:dyDescent="0.3">
      <c r="A29" s="46" t="s">
        <v>244</v>
      </c>
      <c r="B29" s="6">
        <v>0.47</v>
      </c>
      <c r="C29" s="102">
        <v>0.47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1.3959999999999999</v>
      </c>
      <c r="H31" s="102">
        <v>1.3938999999999999</v>
      </c>
      <c r="I31" s="102">
        <v>0</v>
      </c>
      <c r="J31" s="102">
        <v>2.0999999999999999E-3</v>
      </c>
      <c r="K31" s="6">
        <v>0</v>
      </c>
    </row>
    <row r="32" spans="1:11" ht="16.5" customHeight="1" x14ac:dyDescent="0.3">
      <c r="A32" s="46" t="s">
        <v>247</v>
      </c>
      <c r="B32" s="100">
        <v>10</v>
      </c>
      <c r="C32" s="94">
        <v>10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374</v>
      </c>
      <c r="C33" s="102">
        <v>374</v>
      </c>
      <c r="D33" s="102">
        <v>0</v>
      </c>
      <c r="E33" s="6">
        <v>0</v>
      </c>
      <c r="F33" s="108"/>
      <c r="G33" s="6">
        <v>10182</v>
      </c>
      <c r="H33" s="102">
        <v>2475</v>
      </c>
      <c r="I33" s="102">
        <v>2613</v>
      </c>
      <c r="J33" s="102">
        <v>5094</v>
      </c>
      <c r="K33" s="6">
        <v>0</v>
      </c>
    </row>
    <row r="34" spans="1:11" ht="16.5" customHeight="1" x14ac:dyDescent="0.3">
      <c r="A34" s="46" t="s">
        <v>249</v>
      </c>
      <c r="B34" s="100">
        <v>122.270988437662</v>
      </c>
      <c r="C34" s="94">
        <v>93.720080268661803</v>
      </c>
      <c r="D34" s="94">
        <v>0</v>
      </c>
      <c r="E34" s="100">
        <v>28.550908169</v>
      </c>
      <c r="F34" s="108"/>
      <c r="G34" s="100">
        <v>515.71335166360302</v>
      </c>
      <c r="H34" s="94">
        <v>46.111499847725</v>
      </c>
      <c r="I34" s="94">
        <v>228.05149279695999</v>
      </c>
      <c r="J34" s="94">
        <v>143.54619339891801</v>
      </c>
      <c r="K34" s="100">
        <v>98.004165619999995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3690.8191000000002</v>
      </c>
      <c r="H36" s="94">
        <v>438.51069999999999</v>
      </c>
      <c r="I36" s="94">
        <v>191.6661</v>
      </c>
      <c r="J36" s="94">
        <v>1614.4637</v>
      </c>
      <c r="K36" s="100">
        <v>1446.1786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DFR/QW6Mgw3qwzQe9eSLez99OGddHRttzWeb6uVF2Rdgb4Q8GkPWy96QucSJuIRWNoIBZ1EjpouP9nZR5Uxy2g==" saltValue="CfgAoaKq/BzNAGBT/Y0jQQ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7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Contents'!C24</f>
        <v>Table 2.10</v>
      </c>
      <c r="B1" s="168"/>
      <c r="C1" s="40"/>
    </row>
    <row r="2" spans="1:9" ht="16.5" customHeight="1" x14ac:dyDescent="0.3">
      <c r="A2" s="4" t="str">
        <f>"UCITS: "&amp;'Table of Contents'!A24&amp;", "&amp;'Table of Contents'!A3</f>
        <v>UCITS: Total Redemptions, 2017:Q3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54.74517049</v>
      </c>
      <c r="C10" s="32">
        <v>3.9336953600000002</v>
      </c>
      <c r="D10" s="32">
        <v>4.9043329900000003</v>
      </c>
      <c r="E10" s="32">
        <v>25.91155728</v>
      </c>
      <c r="F10" s="32">
        <v>19.963584860000001</v>
      </c>
      <c r="G10" s="32">
        <v>0</v>
      </c>
      <c r="H10" s="32">
        <v>0</v>
      </c>
      <c r="I10" s="113">
        <v>3.2000000000000001E-2</v>
      </c>
    </row>
    <row r="11" spans="1:9" ht="16.5" customHeight="1" x14ac:dyDescent="0.3">
      <c r="A11" s="46" t="s">
        <v>226</v>
      </c>
      <c r="B11" s="114">
        <v>18077.29</v>
      </c>
      <c r="C11" s="115">
        <v>818.82</v>
      </c>
      <c r="D11" s="115">
        <v>3001</v>
      </c>
      <c r="E11" s="115">
        <v>331.76</v>
      </c>
      <c r="F11" s="115">
        <v>13754.49</v>
      </c>
      <c r="G11" s="115">
        <v>0</v>
      </c>
      <c r="H11" s="115">
        <v>0</v>
      </c>
      <c r="I11" s="114">
        <v>171.22</v>
      </c>
    </row>
    <row r="12" spans="1:9" ht="16.5" customHeight="1" x14ac:dyDescent="0.3">
      <c r="A12" s="46" t="s">
        <v>227</v>
      </c>
      <c r="B12" s="113">
        <v>1</v>
      </c>
      <c r="C12" s="32">
        <v>0</v>
      </c>
      <c r="D12" s="32">
        <v>1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12762.71177</v>
      </c>
      <c r="C13" s="115">
        <v>1003.208708</v>
      </c>
      <c r="D13" s="115">
        <v>5593.0192649999999</v>
      </c>
      <c r="E13" s="115">
        <v>5088.3002260000003</v>
      </c>
      <c r="F13" s="115">
        <v>555.56328610000003</v>
      </c>
      <c r="G13" s="115">
        <v>1.7222579499999999</v>
      </c>
      <c r="H13" s="115">
        <v>0</v>
      </c>
      <c r="I13" s="114">
        <v>520.89803099999995</v>
      </c>
    </row>
    <row r="14" spans="1:9" ht="16.5" customHeight="1" x14ac:dyDescent="0.3">
      <c r="A14" s="46" t="s">
        <v>229</v>
      </c>
      <c r="B14" s="113">
        <v>60667</v>
      </c>
      <c r="C14" s="32">
        <v>21038</v>
      </c>
      <c r="D14" s="32">
        <v>38176</v>
      </c>
      <c r="E14" s="32">
        <v>1380</v>
      </c>
      <c r="F14" s="32">
        <v>36</v>
      </c>
      <c r="G14" s="32">
        <v>0</v>
      </c>
      <c r="H14" s="32">
        <v>0</v>
      </c>
      <c r="I14" s="113">
        <v>37</v>
      </c>
    </row>
    <row r="15" spans="1:9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17146.291000000001</v>
      </c>
      <c r="C17" s="115">
        <v>8833.0239999999994</v>
      </c>
      <c r="D17" s="115">
        <v>5009.2430000000004</v>
      </c>
      <c r="E17" s="115">
        <v>2375.1669999999999</v>
      </c>
      <c r="F17" s="115">
        <v>430.58100000000002</v>
      </c>
      <c r="G17" s="115">
        <v>5.0999999999999997E-2</v>
      </c>
      <c r="H17" s="115">
        <v>93.421000000000006</v>
      </c>
      <c r="I17" s="114">
        <v>404.80399999999997</v>
      </c>
    </row>
    <row r="18" spans="1:9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235</v>
      </c>
      <c r="B20" s="113">
        <v>792734</v>
      </c>
      <c r="C20" s="32">
        <v>48284</v>
      </c>
      <c r="D20" s="32">
        <v>45715</v>
      </c>
      <c r="E20" s="32">
        <v>11290</v>
      </c>
      <c r="F20" s="32">
        <v>682424</v>
      </c>
      <c r="G20" s="32">
        <v>0</v>
      </c>
      <c r="H20" s="32">
        <v>0</v>
      </c>
      <c r="I20" s="113">
        <v>5021</v>
      </c>
    </row>
    <row r="21" spans="1:9" ht="16.5" customHeight="1" x14ac:dyDescent="0.3">
      <c r="A21" s="46" t="s">
        <v>236</v>
      </c>
      <c r="B21" s="114">
        <v>14659.49</v>
      </c>
      <c r="C21" s="115">
        <v>1606.38</v>
      </c>
      <c r="D21" s="115">
        <v>3310.02</v>
      </c>
      <c r="E21" s="115">
        <v>4030.77</v>
      </c>
      <c r="F21" s="115">
        <v>596.5</v>
      </c>
      <c r="G21" s="115">
        <v>44.25</v>
      </c>
      <c r="H21" s="115">
        <v>5071.57</v>
      </c>
      <c r="I21" s="114">
        <v>0</v>
      </c>
    </row>
    <row r="22" spans="1:9" ht="16.5" customHeight="1" x14ac:dyDescent="0.3">
      <c r="A22" s="46" t="s">
        <v>237</v>
      </c>
      <c r="B22" s="113">
        <v>2332.12</v>
      </c>
      <c r="C22" s="32">
        <v>481.29</v>
      </c>
      <c r="D22" s="32">
        <v>521.04999999999995</v>
      </c>
      <c r="E22" s="32">
        <v>586.96</v>
      </c>
      <c r="F22" s="32">
        <v>523.22</v>
      </c>
      <c r="G22" s="32">
        <v>0</v>
      </c>
      <c r="H22" s="32">
        <v>0.46</v>
      </c>
      <c r="I22" s="113">
        <v>219.14</v>
      </c>
    </row>
    <row r="23" spans="1:9" ht="16.5" customHeight="1" x14ac:dyDescent="0.3">
      <c r="A23" s="46" t="s">
        <v>238</v>
      </c>
      <c r="B23" s="114">
        <v>634413</v>
      </c>
      <c r="C23" s="115">
        <v>101308</v>
      </c>
      <c r="D23" s="115">
        <v>108839</v>
      </c>
      <c r="E23" s="115">
        <v>53638</v>
      </c>
      <c r="F23" s="115">
        <v>362702</v>
      </c>
      <c r="G23" s="115">
        <v>0</v>
      </c>
      <c r="H23" s="115">
        <v>0</v>
      </c>
      <c r="I23" s="114">
        <v>7926</v>
      </c>
    </row>
    <row r="24" spans="1:9" ht="16.5" customHeight="1" x14ac:dyDescent="0.3">
      <c r="A24" s="46" t="s">
        <v>239</v>
      </c>
      <c r="B24" s="113">
        <v>321.832154</v>
      </c>
      <c r="C24" s="32">
        <v>199.6</v>
      </c>
      <c r="D24" s="32">
        <v>40.954999999999998</v>
      </c>
      <c r="E24" s="32">
        <v>37.137154000000002</v>
      </c>
      <c r="F24" s="32">
        <v>6.1580000000000004</v>
      </c>
      <c r="G24" s="32">
        <v>0</v>
      </c>
      <c r="H24" s="32">
        <v>0.14499999999999999</v>
      </c>
      <c r="I24" s="113">
        <v>37.837000000000003</v>
      </c>
    </row>
    <row r="25" spans="1:9" ht="16.5" customHeight="1" x14ac:dyDescent="0.3">
      <c r="A25" s="46" t="s">
        <v>240</v>
      </c>
      <c r="B25" s="114">
        <v>1283</v>
      </c>
      <c r="C25" s="115">
        <v>503</v>
      </c>
      <c r="D25" s="115">
        <v>709</v>
      </c>
      <c r="E25" s="115">
        <v>44</v>
      </c>
      <c r="F25" s="115">
        <v>0</v>
      </c>
      <c r="G25" s="115">
        <v>0</v>
      </c>
      <c r="H25" s="115">
        <v>0</v>
      </c>
      <c r="I25" s="114">
        <v>27</v>
      </c>
    </row>
    <row r="26" spans="1:9" ht="16.5" customHeight="1" x14ac:dyDescent="0.3">
      <c r="A26" s="46" t="s">
        <v>241</v>
      </c>
      <c r="B26" s="113">
        <v>56748</v>
      </c>
      <c r="C26" s="32">
        <v>28545</v>
      </c>
      <c r="D26" s="32">
        <v>14575</v>
      </c>
      <c r="E26" s="32">
        <v>2869</v>
      </c>
      <c r="F26" s="32">
        <v>10272</v>
      </c>
      <c r="G26" s="32">
        <v>0</v>
      </c>
      <c r="H26" s="32">
        <v>0</v>
      </c>
      <c r="I26" s="113">
        <v>487</v>
      </c>
    </row>
    <row r="27" spans="1:9" ht="16.5" customHeight="1" x14ac:dyDescent="0.3">
      <c r="A27" s="46" t="s">
        <v>242</v>
      </c>
      <c r="B27" s="114">
        <v>16902.205999999998</v>
      </c>
      <c r="C27" s="115">
        <v>6747.4440000000004</v>
      </c>
      <c r="D27" s="115">
        <v>2644.0419999999999</v>
      </c>
      <c r="E27" s="115">
        <v>2179.413</v>
      </c>
      <c r="F27" s="115">
        <v>4729.1419999999998</v>
      </c>
      <c r="G27" s="115">
        <v>0</v>
      </c>
      <c r="H27" s="115">
        <v>385.12099999999998</v>
      </c>
      <c r="I27" s="114">
        <v>217.04400000000001</v>
      </c>
    </row>
    <row r="28" spans="1:9" ht="16.5" customHeight="1" x14ac:dyDescent="0.3">
      <c r="A28" s="46" t="s">
        <v>243</v>
      </c>
      <c r="B28" s="113">
        <v>1020.58060197</v>
      </c>
      <c r="C28" s="32">
        <v>44.532569289999998</v>
      </c>
      <c r="D28" s="32">
        <v>97.217827999999997</v>
      </c>
      <c r="E28" s="32">
        <v>244.12815147000001</v>
      </c>
      <c r="F28" s="32">
        <v>20.50192418</v>
      </c>
      <c r="G28" s="32">
        <v>0</v>
      </c>
      <c r="H28" s="32">
        <v>0</v>
      </c>
      <c r="I28" s="113">
        <v>614.20012902999997</v>
      </c>
    </row>
    <row r="29" spans="1:9" ht="16.5" customHeight="1" x14ac:dyDescent="0.3">
      <c r="A29" s="46" t="s">
        <v>244</v>
      </c>
      <c r="B29" s="114">
        <v>1558.5</v>
      </c>
      <c r="C29" s="115">
        <v>25.5</v>
      </c>
      <c r="D29" s="115">
        <v>630.6</v>
      </c>
      <c r="E29" s="115">
        <v>46.3</v>
      </c>
      <c r="F29" s="115">
        <v>7.3</v>
      </c>
      <c r="G29" s="115">
        <v>43.5</v>
      </c>
      <c r="H29" s="115">
        <v>18</v>
      </c>
      <c r="I29" s="114">
        <v>787.3</v>
      </c>
    </row>
    <row r="30" spans="1:9" ht="16.5" customHeight="1" x14ac:dyDescent="0.3">
      <c r="A30" s="46" t="s">
        <v>245</v>
      </c>
      <c r="B30" s="113">
        <v>207.38300000000001</v>
      </c>
      <c r="C30" s="32">
        <v>5.9630000000000001</v>
      </c>
      <c r="D30" s="32">
        <v>86.867000000000004</v>
      </c>
      <c r="E30" s="32">
        <v>112.916</v>
      </c>
      <c r="F30" s="32">
        <v>1.637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99.353800000000007</v>
      </c>
      <c r="C31" s="115">
        <v>57.584800000000001</v>
      </c>
      <c r="D31" s="115">
        <v>11.6065</v>
      </c>
      <c r="E31" s="115">
        <v>22.414100000000001</v>
      </c>
      <c r="F31" s="115">
        <v>7.7483000000000004</v>
      </c>
      <c r="G31" s="115">
        <v>0</v>
      </c>
      <c r="H31" s="115">
        <v>0</v>
      </c>
      <c r="I31" s="114">
        <v>0</v>
      </c>
    </row>
    <row r="32" spans="1:9" ht="16.5" customHeight="1" x14ac:dyDescent="0.3">
      <c r="A32" s="46" t="s">
        <v>247</v>
      </c>
      <c r="B32" s="113">
        <v>17725</v>
      </c>
      <c r="C32" s="32">
        <v>3475</v>
      </c>
      <c r="D32" s="32">
        <v>7532</v>
      </c>
      <c r="E32" s="32">
        <v>3740</v>
      </c>
      <c r="F32" s="32">
        <v>2293</v>
      </c>
      <c r="G32" s="32">
        <v>0</v>
      </c>
      <c r="H32" s="32">
        <v>685</v>
      </c>
      <c r="I32" s="113">
        <v>0</v>
      </c>
    </row>
    <row r="33" spans="1:9" ht="16.5" customHeight="1" x14ac:dyDescent="0.3">
      <c r="A33" s="46" t="s">
        <v>248</v>
      </c>
      <c r="B33" s="114">
        <v>84914</v>
      </c>
      <c r="C33" s="115">
        <v>43814</v>
      </c>
      <c r="D33" s="115">
        <v>11306</v>
      </c>
      <c r="E33" s="115">
        <v>12994</v>
      </c>
      <c r="F33" s="115">
        <v>16636</v>
      </c>
      <c r="G33" s="115">
        <v>0</v>
      </c>
      <c r="H33" s="115">
        <v>164</v>
      </c>
      <c r="I33" s="114">
        <v>0</v>
      </c>
    </row>
    <row r="34" spans="1:9" ht="16.5" customHeight="1" x14ac:dyDescent="0.3">
      <c r="A34" s="46" t="s">
        <v>249</v>
      </c>
      <c r="B34" s="113">
        <v>24730.9149462235</v>
      </c>
      <c r="C34" s="32">
        <v>10591.927651416099</v>
      </c>
      <c r="D34" s="32">
        <v>5549.3506428115397</v>
      </c>
      <c r="E34" s="32">
        <v>1160.8713084706999</v>
      </c>
      <c r="F34" s="32">
        <v>7428.7653435251495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251</v>
      </c>
      <c r="B36" s="113">
        <v>52965.766300000003</v>
      </c>
      <c r="C36" s="32">
        <v>30507.101200000001</v>
      </c>
      <c r="D36" s="32">
        <v>10277.025600000001</v>
      </c>
      <c r="E36" s="32">
        <v>3519.6972999999998</v>
      </c>
      <c r="F36" s="32">
        <v>3746.0178999999998</v>
      </c>
      <c r="G36" s="32">
        <v>43.266500000000001</v>
      </c>
      <c r="H36" s="32">
        <v>4149.6786000000002</v>
      </c>
      <c r="I36" s="113">
        <v>722.97919999999999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wQeO/AlYiE1TzhPNig8AcLsMZjafto5hJJpxQaeqUi4zUPNSz/9y1Tnhxtg4gcQ0EYpF9nlTs7364yUcw9C+MQ==" saltValue="sUeqTOvtGBSVicK9CYhj6A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38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Contents'!C25</f>
        <v>Table 2.11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Contents'!A25&amp;", "&amp;'Table of Contents'!A3</f>
        <v>UCITS: Total Redemptions of ETFs and Funds of Funds, 2017:Q3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0.38740999999999998</v>
      </c>
      <c r="C10" s="94">
        <v>0.38740999999999998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520.89803099999995</v>
      </c>
      <c r="H13" s="102">
        <v>0</v>
      </c>
      <c r="I13" s="102">
        <v>0</v>
      </c>
      <c r="J13" s="102">
        <v>0</v>
      </c>
      <c r="K13" s="6">
        <v>520.89803099999995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1245.598</v>
      </c>
      <c r="H14" s="94">
        <v>349.88900000000001</v>
      </c>
      <c r="I14" s="94">
        <v>248.077</v>
      </c>
      <c r="J14" s="94">
        <v>621.81899999999996</v>
      </c>
      <c r="K14" s="100">
        <v>25.812999999999999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3478.3420000000001</v>
      </c>
      <c r="C17" s="102">
        <v>2803.9430000000002</v>
      </c>
      <c r="D17" s="102">
        <v>662.67</v>
      </c>
      <c r="E17" s="6">
        <v>11.728999999999999</v>
      </c>
      <c r="F17" s="108"/>
      <c r="G17" s="6">
        <v>648.59699999999998</v>
      </c>
      <c r="H17" s="102">
        <v>41.045999999999999</v>
      </c>
      <c r="I17" s="102">
        <v>4.3049999999999997</v>
      </c>
      <c r="J17" s="102">
        <v>602.60799999999995</v>
      </c>
      <c r="K17" s="6">
        <v>0.63800000000000001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21458</v>
      </c>
      <c r="C20" s="94">
        <v>11709</v>
      </c>
      <c r="D20" s="94">
        <v>8734</v>
      </c>
      <c r="E20" s="100">
        <v>1014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2519.92</v>
      </c>
      <c r="H21" s="102">
        <v>7.63</v>
      </c>
      <c r="I21" s="102">
        <v>77.37</v>
      </c>
      <c r="J21" s="102">
        <v>2434.92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55.99</v>
      </c>
      <c r="H22" s="94">
        <v>0</v>
      </c>
      <c r="I22" s="94">
        <v>1.1000000000000001</v>
      </c>
      <c r="J22" s="94">
        <v>0</v>
      </c>
      <c r="K22" s="100">
        <v>54.89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7331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7.6999999999999999E-2</v>
      </c>
      <c r="H24" s="94">
        <v>0</v>
      </c>
      <c r="I24" s="94">
        <v>0</v>
      </c>
      <c r="J24" s="94">
        <v>0</v>
      </c>
      <c r="K24" s="100">
        <v>7.6999999999999999E-2</v>
      </c>
    </row>
    <row r="25" spans="1:11" ht="16.5" customHeight="1" x14ac:dyDescent="0.3">
      <c r="A25" s="46" t="s">
        <v>240</v>
      </c>
      <c r="B25" s="6">
        <v>51</v>
      </c>
      <c r="C25" s="102">
        <v>0</v>
      </c>
      <c r="D25" s="102">
        <v>0</v>
      </c>
      <c r="E25" s="6">
        <v>0</v>
      </c>
      <c r="F25" s="108"/>
      <c r="G25" s="6">
        <v>122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245.792</v>
      </c>
      <c r="H27" s="102">
        <v>54.710999999999999</v>
      </c>
      <c r="I27" s="102">
        <v>2.073</v>
      </c>
      <c r="J27" s="102">
        <v>47.731999999999999</v>
      </c>
      <c r="K27" s="6">
        <v>141.27600000000001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101.01882929</v>
      </c>
      <c r="H28" s="94">
        <v>0</v>
      </c>
      <c r="I28" s="94">
        <v>0</v>
      </c>
      <c r="J28" s="94">
        <v>101.01882929</v>
      </c>
      <c r="K28" s="100">
        <v>0</v>
      </c>
    </row>
    <row r="29" spans="1:11" ht="16.5" customHeight="1" x14ac:dyDescent="0.3">
      <c r="A29" s="46" t="s">
        <v>244</v>
      </c>
      <c r="B29" s="6">
        <v>0.28999999999999998</v>
      </c>
      <c r="C29" s="102">
        <v>0.28999999999999998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3.4529999999999998</v>
      </c>
      <c r="H31" s="102">
        <v>3.4512999999999998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10</v>
      </c>
      <c r="C32" s="94">
        <v>10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6">
        <v>0</v>
      </c>
      <c r="F33" s="108"/>
      <c r="G33" s="6">
        <v>8082</v>
      </c>
      <c r="H33" s="102">
        <v>2117</v>
      </c>
      <c r="I33" s="102">
        <v>3505</v>
      </c>
      <c r="J33" s="102">
        <v>2460</v>
      </c>
      <c r="K33" s="6">
        <v>0</v>
      </c>
    </row>
    <row r="34" spans="1:12" ht="16.5" customHeight="1" x14ac:dyDescent="0.3">
      <c r="A34" s="46" t="s">
        <v>249</v>
      </c>
      <c r="B34" s="100">
        <v>258.80354347847202</v>
      </c>
      <c r="C34" s="94">
        <v>182.941118028722</v>
      </c>
      <c r="D34" s="94">
        <v>0</v>
      </c>
      <c r="E34" s="100">
        <v>75.862425449750006</v>
      </c>
      <c r="F34" s="108"/>
      <c r="G34" s="100">
        <v>754.07603748634097</v>
      </c>
      <c r="H34" s="94">
        <v>28.204710642106001</v>
      </c>
      <c r="I34" s="94">
        <v>531.76707938413199</v>
      </c>
      <c r="J34" s="94">
        <v>87.692519630103007</v>
      </c>
      <c r="K34" s="100">
        <v>106.41172783</v>
      </c>
    </row>
    <row r="35" spans="1:12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1392.4065000000001</v>
      </c>
      <c r="H36" s="94">
        <v>396.49740000000003</v>
      </c>
      <c r="I36" s="94">
        <v>139.45820000000001</v>
      </c>
      <c r="J36" s="94">
        <v>626.2962</v>
      </c>
      <c r="K36" s="100">
        <v>230.15469999999999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KTgwuQaTWRE9nhTCA1ipLGw6quAyHhzKt6xjLEw+XV1cJdg2aa7D7Mi2JSPfho5xVYIj9PkZJhnaQhdPBwLkVA==" saltValue="gnS0GgM24aYD0/bX+b/NoQ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L37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Contents'!B9</f>
        <v>Table 1.3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Contents'!A9&amp;", "&amp;'Table of Contents'!A3</f>
        <v>Total Net Assets, Net Sales and Number of Funds of Funds, 2017:Q3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156">
        <v>32273.969000000001</v>
      </c>
      <c r="C8" s="157">
        <v>15629.252</v>
      </c>
      <c r="D8" s="156">
        <v>16644.717000000001</v>
      </c>
      <c r="E8" s="108"/>
      <c r="F8" s="156">
        <v>290.24199999999996</v>
      </c>
      <c r="G8" s="157">
        <v>192.57499999999999</v>
      </c>
      <c r="H8" s="156">
        <v>97.667000000000002</v>
      </c>
      <c r="I8" s="155"/>
      <c r="J8" s="156">
        <v>449</v>
      </c>
      <c r="K8" s="157">
        <v>221</v>
      </c>
      <c r="L8" s="156">
        <v>228</v>
      </c>
    </row>
    <row r="9" spans="1:12" ht="16.5" customHeight="1" x14ac:dyDescent="0.3">
      <c r="A9" s="46" t="s">
        <v>224</v>
      </c>
      <c r="B9" s="122">
        <v>50869.933976876098</v>
      </c>
      <c r="C9" s="123">
        <v>33608.585431008898</v>
      </c>
      <c r="D9" s="122">
        <v>17261.3485458672</v>
      </c>
      <c r="E9" s="108"/>
      <c r="F9" s="122">
        <v>0</v>
      </c>
      <c r="G9" s="123">
        <v>0</v>
      </c>
      <c r="H9" s="122">
        <v>0</v>
      </c>
      <c r="I9" s="101"/>
      <c r="J9" s="122">
        <v>203</v>
      </c>
      <c r="K9" s="123">
        <v>135</v>
      </c>
      <c r="L9" s="122">
        <v>68</v>
      </c>
    </row>
    <row r="10" spans="1:12" ht="16.5" customHeight="1" x14ac:dyDescent="0.3">
      <c r="A10" s="46" t="s">
        <v>225</v>
      </c>
      <c r="B10" s="156">
        <v>2.96</v>
      </c>
      <c r="C10" s="157">
        <v>2.96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228</v>
      </c>
      <c r="B13" s="122">
        <v>923.21</v>
      </c>
      <c r="C13" s="123">
        <v>923.21</v>
      </c>
      <c r="D13" s="122">
        <v>0</v>
      </c>
      <c r="E13" s="108"/>
      <c r="F13" s="122">
        <v>34.47</v>
      </c>
      <c r="G13" s="123">
        <v>34.47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229</v>
      </c>
      <c r="B14" s="156">
        <v>33078.769999999997</v>
      </c>
      <c r="C14" s="157">
        <v>10742.35</v>
      </c>
      <c r="D14" s="156">
        <v>22336.42</v>
      </c>
      <c r="E14" s="108"/>
      <c r="F14" s="156">
        <v>360.55</v>
      </c>
      <c r="G14" s="157">
        <v>380.44</v>
      </c>
      <c r="H14" s="156">
        <v>-19.89</v>
      </c>
      <c r="I14" s="155"/>
      <c r="J14" s="156">
        <v>142</v>
      </c>
      <c r="K14" s="157">
        <v>76</v>
      </c>
      <c r="L14" s="156">
        <v>66</v>
      </c>
    </row>
    <row r="15" spans="1:12" ht="16.5" customHeight="1" x14ac:dyDescent="0.3">
      <c r="A15" s="46" t="s">
        <v>230</v>
      </c>
      <c r="B15" s="122">
        <v>22372.231182</v>
      </c>
      <c r="C15" s="123">
        <v>19243.970509999999</v>
      </c>
      <c r="D15" s="122">
        <v>3128.2606719999999</v>
      </c>
      <c r="E15" s="108"/>
      <c r="F15" s="122">
        <v>370.49813441000003</v>
      </c>
      <c r="G15" s="123">
        <v>328.460351</v>
      </c>
      <c r="H15" s="122">
        <v>42.037783410000003</v>
      </c>
      <c r="I15" s="101"/>
      <c r="J15" s="122">
        <v>89</v>
      </c>
      <c r="K15" s="123">
        <v>61</v>
      </c>
      <c r="L15" s="122">
        <v>28</v>
      </c>
    </row>
    <row r="16" spans="1:12" ht="16.5" customHeight="1" x14ac:dyDescent="0.3">
      <c r="A16" s="46" t="s">
        <v>231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232</v>
      </c>
      <c r="B17" s="122">
        <v>99901.84</v>
      </c>
      <c r="C17" s="123">
        <v>23460.511999999999</v>
      </c>
      <c r="D17" s="122">
        <v>76441.327999999994</v>
      </c>
      <c r="E17" s="108"/>
      <c r="F17" s="122">
        <v>1051.5900000000001</v>
      </c>
      <c r="G17" s="123">
        <v>345.39800000000002</v>
      </c>
      <c r="H17" s="122">
        <v>706.19200000000001</v>
      </c>
      <c r="I17" s="101"/>
      <c r="J17" s="122">
        <v>310</v>
      </c>
      <c r="K17" s="123">
        <v>146</v>
      </c>
      <c r="L17" s="122">
        <v>164</v>
      </c>
    </row>
    <row r="18" spans="1:12" ht="16.5" customHeight="1" x14ac:dyDescent="0.3">
      <c r="A18" s="46" t="s">
        <v>233</v>
      </c>
      <c r="B18" s="156">
        <v>455.66</v>
      </c>
      <c r="C18" s="157">
        <v>455.66</v>
      </c>
      <c r="D18" s="156">
        <v>0</v>
      </c>
      <c r="E18" s="108"/>
      <c r="F18" s="156">
        <v>-1.17</v>
      </c>
      <c r="G18" s="157">
        <v>-1.17</v>
      </c>
      <c r="H18" s="156">
        <v>0</v>
      </c>
      <c r="I18" s="155"/>
      <c r="J18" s="156">
        <v>22</v>
      </c>
      <c r="K18" s="157">
        <v>22</v>
      </c>
      <c r="L18" s="156">
        <v>0</v>
      </c>
    </row>
    <row r="19" spans="1:12" ht="16.5" customHeight="1" x14ac:dyDescent="0.3">
      <c r="A19" s="46" t="s">
        <v>234</v>
      </c>
      <c r="B19" s="122">
        <v>3783.04</v>
      </c>
      <c r="C19" s="123">
        <v>0</v>
      </c>
      <c r="D19" s="122">
        <v>3783.04</v>
      </c>
      <c r="E19" s="108"/>
      <c r="F19" s="122">
        <v>211.59</v>
      </c>
      <c r="G19" s="123">
        <v>0</v>
      </c>
      <c r="H19" s="122">
        <v>211.59</v>
      </c>
      <c r="I19" s="101"/>
      <c r="J19" s="122">
        <v>135</v>
      </c>
      <c r="K19" s="123">
        <v>0</v>
      </c>
      <c r="L19" s="122">
        <v>135</v>
      </c>
    </row>
    <row r="20" spans="1:12" ht="16.5" customHeight="1" x14ac:dyDescent="0.3">
      <c r="A20" s="46" t="s">
        <v>235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236</v>
      </c>
      <c r="B21" s="122">
        <v>43521.72</v>
      </c>
      <c r="C21" s="123">
        <v>40513.230000000003</v>
      </c>
      <c r="D21" s="122">
        <v>3008.49</v>
      </c>
      <c r="E21" s="108"/>
      <c r="F21" s="161">
        <v>-183.94000000000008</v>
      </c>
      <c r="G21" s="160">
        <v>19.5399999999999</v>
      </c>
      <c r="H21" s="122">
        <v>-203.48</v>
      </c>
      <c r="I21" s="101"/>
      <c r="J21" s="122">
        <v>269</v>
      </c>
      <c r="K21" s="123">
        <v>226</v>
      </c>
      <c r="L21" s="122">
        <v>43</v>
      </c>
    </row>
    <row r="22" spans="1:12" ht="16.5" customHeight="1" x14ac:dyDescent="0.3">
      <c r="A22" s="46" t="s">
        <v>237</v>
      </c>
      <c r="B22" s="156">
        <v>819.72</v>
      </c>
      <c r="C22" s="157">
        <v>256.48</v>
      </c>
      <c r="D22" s="156">
        <v>563.24</v>
      </c>
      <c r="E22" s="108"/>
      <c r="F22" s="156">
        <v>0.21999999999999997</v>
      </c>
      <c r="G22" s="157">
        <v>-1.36</v>
      </c>
      <c r="H22" s="156">
        <v>1.58</v>
      </c>
      <c r="I22" s="155"/>
      <c r="J22" s="156">
        <v>64</v>
      </c>
      <c r="K22" s="157">
        <v>41</v>
      </c>
      <c r="L22" s="156">
        <v>23</v>
      </c>
    </row>
    <row r="23" spans="1:12" ht="16.5" customHeight="1" x14ac:dyDescent="0.3">
      <c r="A23" s="46" t="s">
        <v>238</v>
      </c>
      <c r="B23" s="122">
        <v>245869</v>
      </c>
      <c r="C23" s="123">
        <v>141135</v>
      </c>
      <c r="D23" s="122">
        <v>104734</v>
      </c>
      <c r="E23" s="108"/>
      <c r="F23" s="122">
        <v>3267</v>
      </c>
      <c r="G23" s="123">
        <v>1647</v>
      </c>
      <c r="H23" s="122">
        <v>1620</v>
      </c>
      <c r="I23" s="101"/>
      <c r="J23" s="122">
        <v>2163</v>
      </c>
      <c r="K23" s="123">
        <v>998</v>
      </c>
      <c r="L23" s="122">
        <v>1165</v>
      </c>
    </row>
    <row r="24" spans="1:12" ht="16.5" customHeight="1" x14ac:dyDescent="0.3">
      <c r="A24" s="46" t="s">
        <v>239</v>
      </c>
      <c r="B24" s="156">
        <v>967.50349708254305</v>
      </c>
      <c r="C24" s="157">
        <v>3.476</v>
      </c>
      <c r="D24" s="156">
        <v>964.02749708254305</v>
      </c>
      <c r="E24" s="108"/>
      <c r="F24" s="156">
        <v>45.660999999999994</v>
      </c>
      <c r="G24" s="157">
        <v>-0.02</v>
      </c>
      <c r="H24" s="156">
        <v>45.680999999999997</v>
      </c>
      <c r="I24" s="155"/>
      <c r="J24" s="156">
        <v>42</v>
      </c>
      <c r="K24" s="157">
        <v>1</v>
      </c>
      <c r="L24" s="156">
        <v>41</v>
      </c>
    </row>
    <row r="25" spans="1:12" ht="16.5" customHeight="1" x14ac:dyDescent="0.3">
      <c r="A25" s="46" t="s">
        <v>240</v>
      </c>
      <c r="B25" s="122">
        <v>133321</v>
      </c>
      <c r="C25" s="123">
        <v>2011</v>
      </c>
      <c r="D25" s="122">
        <v>131310</v>
      </c>
      <c r="E25" s="108"/>
      <c r="F25" s="122">
        <v>702</v>
      </c>
      <c r="G25" s="123">
        <v>-100</v>
      </c>
      <c r="H25" s="122">
        <v>802</v>
      </c>
      <c r="I25" s="101"/>
      <c r="J25" s="122">
        <v>392</v>
      </c>
      <c r="K25" s="123">
        <v>10</v>
      </c>
      <c r="L25" s="122">
        <v>382</v>
      </c>
    </row>
    <row r="26" spans="1:12" ht="16.5" customHeight="1" x14ac:dyDescent="0.3">
      <c r="A26" s="46" t="s">
        <v>241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242</v>
      </c>
      <c r="B27" s="122">
        <v>1516.42</v>
      </c>
      <c r="C27" s="123">
        <v>263.13</v>
      </c>
      <c r="D27" s="122">
        <v>1253.29</v>
      </c>
      <c r="E27" s="108"/>
      <c r="F27" s="122">
        <v>26.33</v>
      </c>
      <c r="G27" s="123">
        <v>-12.5</v>
      </c>
      <c r="H27" s="122">
        <v>38.83</v>
      </c>
      <c r="I27" s="101"/>
      <c r="J27" s="122">
        <v>113</v>
      </c>
      <c r="K27" s="123">
        <v>26</v>
      </c>
      <c r="L27" s="122">
        <v>87</v>
      </c>
    </row>
    <row r="28" spans="1:12" ht="16.5" customHeight="1" x14ac:dyDescent="0.3">
      <c r="A28" s="46" t="s">
        <v>243</v>
      </c>
      <c r="B28" s="156">
        <v>3077.6017662300001</v>
      </c>
      <c r="C28" s="157">
        <v>2236.0460493199998</v>
      </c>
      <c r="D28" s="156">
        <v>841.55571691</v>
      </c>
      <c r="E28" s="108"/>
      <c r="F28" s="156">
        <v>185.00655481999999</v>
      </c>
      <c r="G28" s="157">
        <v>129.10083738</v>
      </c>
      <c r="H28" s="156">
        <v>55.905717439999997</v>
      </c>
      <c r="I28" s="155"/>
      <c r="J28" s="156">
        <v>38</v>
      </c>
      <c r="K28" s="157">
        <v>24</v>
      </c>
      <c r="L28" s="156">
        <v>14</v>
      </c>
    </row>
    <row r="29" spans="1:12" ht="16.5" customHeight="1" x14ac:dyDescent="0.3">
      <c r="A29" s="46" t="s">
        <v>244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245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246</v>
      </c>
      <c r="B31" s="122">
        <v>67.636700000000005</v>
      </c>
      <c r="C31" s="123">
        <v>67.636700000000005</v>
      </c>
      <c r="D31" s="122">
        <v>0</v>
      </c>
      <c r="E31" s="108"/>
      <c r="F31" s="122">
        <v>-2.0569999999999999</v>
      </c>
      <c r="G31" s="123">
        <v>-2.0569999999999999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247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248</v>
      </c>
      <c r="B33" s="122">
        <v>35905.07</v>
      </c>
      <c r="C33" s="123">
        <v>27401.29</v>
      </c>
      <c r="D33" s="122">
        <v>8503.7800000000007</v>
      </c>
      <c r="E33" s="108"/>
      <c r="F33" s="122">
        <v>182.70000000000002</v>
      </c>
      <c r="G33" s="123">
        <v>219.74</v>
      </c>
      <c r="H33" s="122">
        <v>-37.04</v>
      </c>
      <c r="I33" s="101"/>
      <c r="J33" s="122">
        <v>109</v>
      </c>
      <c r="K33" s="123">
        <v>63</v>
      </c>
      <c r="L33" s="122">
        <v>46</v>
      </c>
    </row>
    <row r="34" spans="1:12" ht="16.5" customHeight="1" x14ac:dyDescent="0.3">
      <c r="A34" s="46" t="s">
        <v>249</v>
      </c>
      <c r="B34" s="156">
        <v>25776.21</v>
      </c>
      <c r="C34" s="157">
        <v>16811.11</v>
      </c>
      <c r="D34" s="156">
        <v>8965.1</v>
      </c>
      <c r="E34" s="108"/>
      <c r="F34" s="156">
        <v>60.77000000000001</v>
      </c>
      <c r="G34" s="157">
        <v>-210.72</v>
      </c>
      <c r="H34" s="156">
        <v>271.49</v>
      </c>
      <c r="I34" s="155"/>
      <c r="J34" s="156">
        <v>74</v>
      </c>
      <c r="K34" s="157">
        <v>43</v>
      </c>
      <c r="L34" s="156">
        <v>31</v>
      </c>
    </row>
    <row r="35" spans="1:12" ht="16.5" customHeight="1" x14ac:dyDescent="0.3">
      <c r="A35" s="46" t="s">
        <v>250</v>
      </c>
      <c r="B35" s="122">
        <v>555.24</v>
      </c>
      <c r="C35" s="123">
        <v>277.62</v>
      </c>
      <c r="D35" s="122">
        <v>277.62</v>
      </c>
      <c r="E35" s="108"/>
      <c r="F35" s="122">
        <v>46.7</v>
      </c>
      <c r="G35" s="123">
        <v>23.35</v>
      </c>
      <c r="H35" s="122">
        <v>23.35</v>
      </c>
      <c r="I35" s="101"/>
      <c r="J35" s="122">
        <v>26</v>
      </c>
      <c r="K35" s="123">
        <v>13</v>
      </c>
      <c r="L35" s="122">
        <v>13</v>
      </c>
    </row>
    <row r="36" spans="1:12" ht="16.5" customHeight="1" x14ac:dyDescent="0.3">
      <c r="A36" s="46" t="s">
        <v>251</v>
      </c>
      <c r="B36" s="156">
        <v>168833</v>
      </c>
      <c r="C36" s="157">
        <v>46715.62</v>
      </c>
      <c r="D36" s="156">
        <v>122117.38</v>
      </c>
      <c r="E36" s="108"/>
      <c r="F36" s="156">
        <v>4925.5499999999993</v>
      </c>
      <c r="G36" s="157">
        <v>2560.08</v>
      </c>
      <c r="H36" s="156">
        <v>2365.4699999999998</v>
      </c>
      <c r="I36" s="155"/>
      <c r="J36" s="156">
        <v>510</v>
      </c>
      <c r="K36" s="157">
        <v>154</v>
      </c>
      <c r="L36" s="156">
        <v>356</v>
      </c>
    </row>
    <row r="37" spans="1:12" ht="16.5" customHeight="1" x14ac:dyDescent="0.3">
      <c r="A37" s="47" t="s">
        <v>77</v>
      </c>
      <c r="B37" s="125">
        <v>903891.73612218699</v>
      </c>
      <c r="C37" s="126">
        <v>381758.13869032799</v>
      </c>
      <c r="D37" s="125">
        <v>522133.597431859</v>
      </c>
      <c r="E37" s="109"/>
      <c r="F37" s="125">
        <v>11573.71068923</v>
      </c>
      <c r="G37" s="126">
        <v>5552.3271883799998</v>
      </c>
      <c r="H37" s="125">
        <v>6021.38350085</v>
      </c>
      <c r="I37" s="101"/>
      <c r="J37" s="125">
        <v>5168</v>
      </c>
      <c r="K37" s="126">
        <v>2278</v>
      </c>
      <c r="L37" s="125">
        <v>2890</v>
      </c>
    </row>
  </sheetData>
  <sheetProtection algorithmName="SHA-512" hashValue="PFuZd/iFd1q6A2fbmIdlZ2HfS1UhqXH+BD+0L/+cp644r6BjQXGRz1+eDk8bvkF+wh5Yi6/aFy34wbD0eKgZ8A==" saltValue="7KYzBaajLCeqeIftxiCzEA==" spinCount="100000" sheet="1" objects="1" scenarios="1"/>
  <mergeCells count="1">
    <mergeCell ref="A1:B1"/>
  </mergeCells>
  <conditionalFormatting sqref="A1:XFD6 A38:XFD1048576 M7:XFD37 A7 E7 I7">
    <cfRule type="cellIs" dxfId="462" priority="49" operator="between">
      <formula>-0.1</formula>
      <formula>0</formula>
    </cfRule>
  </conditionalFormatting>
  <conditionalFormatting sqref="B7:D7">
    <cfRule type="cellIs" dxfId="461" priority="25" operator="between">
      <formula>-0.1</formula>
      <formula>0</formula>
    </cfRule>
  </conditionalFormatting>
  <conditionalFormatting sqref="F7:H7">
    <cfRule type="cellIs" dxfId="460" priority="24" operator="between">
      <formula>-0.1</formula>
      <formula>0</formula>
    </cfRule>
  </conditionalFormatting>
  <conditionalFormatting sqref="J7:L7">
    <cfRule type="cellIs" dxfId="459" priority="23" operator="between">
      <formula>-0.1</formula>
      <formula>0</formula>
    </cfRule>
  </conditionalFormatting>
  <conditionalFormatting sqref="F37:H37">
    <cfRule type="cellIs" dxfId="458" priority="10" operator="between">
      <formula>-0.1</formula>
      <formula>0</formula>
    </cfRule>
  </conditionalFormatting>
  <conditionalFormatting sqref="E37">
    <cfRule type="cellIs" dxfId="457" priority="19" operator="between">
      <formula>0</formula>
      <formula>0.1</formula>
    </cfRule>
    <cfRule type="cellIs" dxfId="456" priority="20" operator="lessThan">
      <formula>0</formula>
    </cfRule>
    <cfRule type="cellIs" dxfId="455" priority="21" operator="greaterThanOrEqual">
      <formula>0.1</formula>
    </cfRule>
  </conditionalFormatting>
  <conditionalFormatting sqref="E37 I37">
    <cfRule type="cellIs" dxfId="454" priority="18" operator="between">
      <formula>-0.1</formula>
      <formula>0</formula>
    </cfRule>
  </conditionalFormatting>
  <conditionalFormatting sqref="B37:D37">
    <cfRule type="cellIs" dxfId="453" priority="15" operator="between">
      <formula>0</formula>
      <formula>0.1</formula>
    </cfRule>
    <cfRule type="cellIs" dxfId="452" priority="16" operator="lessThan">
      <formula>0</formula>
    </cfRule>
    <cfRule type="cellIs" dxfId="451" priority="17" operator="greaterThanOrEqual">
      <formula>0.1</formula>
    </cfRule>
  </conditionalFormatting>
  <conditionalFormatting sqref="B37:D37">
    <cfRule type="cellIs" dxfId="450" priority="14" operator="between">
      <formula>-0.1</formula>
      <formula>0</formula>
    </cfRule>
  </conditionalFormatting>
  <conditionalFormatting sqref="F37:H37">
    <cfRule type="cellIs" dxfId="449" priority="11" operator="between">
      <formula>0</formula>
      <formula>0.1</formula>
    </cfRule>
    <cfRule type="cellIs" dxfId="448" priority="12" operator="lessThan">
      <formula>0</formula>
    </cfRule>
    <cfRule type="cellIs" dxfId="447" priority="13" operator="greaterThanOrEqual">
      <formula>0.1</formula>
    </cfRule>
  </conditionalFormatting>
  <conditionalFormatting sqref="B8:H9">
    <cfRule type="cellIs" dxfId="446" priority="7" operator="between">
      <formula>0</formula>
      <formula>0.1</formula>
    </cfRule>
    <cfRule type="cellIs" dxfId="445" priority="8" operator="lessThan">
      <formula>0</formula>
    </cfRule>
    <cfRule type="cellIs" dxfId="444" priority="9" operator="greaterThanOrEqual">
      <formula>0.1</formula>
    </cfRule>
  </conditionalFormatting>
  <conditionalFormatting sqref="B8:I9">
    <cfRule type="cellIs" dxfId="443" priority="6" operator="between">
      <formula>-0.1</formula>
      <formula>0</formula>
    </cfRule>
  </conditionalFormatting>
  <conditionalFormatting sqref="B10:H36">
    <cfRule type="cellIs" dxfId="442" priority="3" operator="between">
      <formula>0</formula>
      <formula>0.1</formula>
    </cfRule>
    <cfRule type="cellIs" dxfId="441" priority="4" operator="lessThan">
      <formula>0</formula>
    </cfRule>
    <cfRule type="cellIs" dxfId="440" priority="5" operator="greaterThanOrEqual">
      <formula>0.1</formula>
    </cfRule>
  </conditionalFormatting>
  <conditionalFormatting sqref="B10:I36">
    <cfRule type="cellIs" dxfId="439" priority="2" operator="between">
      <formula>-0.1</formula>
      <formula>0</formula>
    </cfRule>
  </conditionalFormatting>
  <conditionalFormatting sqref="A8:A37">
    <cfRule type="cellIs" dxfId="438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J36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Contents'!C28</f>
        <v>Table 2.12</v>
      </c>
      <c r="B1" s="168"/>
      <c r="C1" s="40"/>
    </row>
    <row r="2" spans="1:10" ht="16.5" customHeight="1" x14ac:dyDescent="0.3">
      <c r="A2" s="4" t="str">
        <f>"AIF: "&amp;'Table of Contents'!A12&amp;", "&amp;'Table of Contents'!A3</f>
        <v>AIF: Total Net Assets , 2017:Q3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223</v>
      </c>
      <c r="B8" s="113">
        <v>98741.585000000006</v>
      </c>
      <c r="C8" s="32">
        <v>10308.495999999999</v>
      </c>
      <c r="D8" s="32">
        <v>28042.343000000001</v>
      </c>
      <c r="E8" s="32">
        <v>50294.341999999997</v>
      </c>
      <c r="F8" s="32">
        <v>0</v>
      </c>
      <c r="G8" s="32">
        <v>649.10500000000002</v>
      </c>
      <c r="H8" s="32">
        <v>1986.002</v>
      </c>
      <c r="I8" s="32">
        <v>7303.7709999999997</v>
      </c>
      <c r="J8" s="113">
        <v>157.52600000000001</v>
      </c>
    </row>
    <row r="9" spans="1:10" ht="16.5" customHeight="1" x14ac:dyDescent="0.3">
      <c r="A9" s="46" t="s">
        <v>224</v>
      </c>
      <c r="B9" s="114">
        <v>47702.4420350043</v>
      </c>
      <c r="C9" s="115">
        <v>1549.7985597701399</v>
      </c>
      <c r="D9" s="115">
        <v>6085.2891879200697</v>
      </c>
      <c r="E9" s="115">
        <v>14358.876991854901</v>
      </c>
      <c r="F9" s="115">
        <v>972.48374886613897</v>
      </c>
      <c r="G9" s="115">
        <v>5304.62328475095</v>
      </c>
      <c r="H9" s="115">
        <v>0</v>
      </c>
      <c r="I9" s="115">
        <v>0</v>
      </c>
      <c r="J9" s="114">
        <v>19431.370261842101</v>
      </c>
    </row>
    <row r="10" spans="1:10" ht="16.5" customHeight="1" x14ac:dyDescent="0.3">
      <c r="A10" s="46" t="s">
        <v>225</v>
      </c>
      <c r="B10" s="113">
        <v>17.230414</v>
      </c>
      <c r="C10" s="32">
        <v>0</v>
      </c>
      <c r="D10" s="32">
        <v>0</v>
      </c>
      <c r="E10" s="32">
        <v>17.230414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226</v>
      </c>
      <c r="B11" s="114">
        <v>3571.5369999999998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76.498999999999995</v>
      </c>
      <c r="J11" s="114">
        <v>3495.038</v>
      </c>
    </row>
    <row r="12" spans="1:10" ht="16.5" customHeight="1" x14ac:dyDescent="0.3">
      <c r="A12" s="46" t="s">
        <v>227</v>
      </c>
      <c r="B12" s="113">
        <v>2210</v>
      </c>
      <c r="C12" s="32">
        <v>1149</v>
      </c>
      <c r="D12" s="32">
        <v>82</v>
      </c>
      <c r="E12" s="32">
        <v>398</v>
      </c>
      <c r="F12" s="32">
        <v>0</v>
      </c>
      <c r="G12" s="32">
        <v>0</v>
      </c>
      <c r="H12" s="32">
        <v>0</v>
      </c>
      <c r="I12" s="32">
        <v>127</v>
      </c>
      <c r="J12" s="113">
        <v>454</v>
      </c>
    </row>
    <row r="13" spans="1:10" ht="16.5" customHeight="1" x14ac:dyDescent="0.3">
      <c r="A13" s="46" t="s">
        <v>228</v>
      </c>
      <c r="B13" s="114">
        <v>22124.097430000002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22124.097430000002</v>
      </c>
      <c r="J13" s="114">
        <v>0</v>
      </c>
    </row>
    <row r="14" spans="1:10" ht="16.5" customHeight="1" x14ac:dyDescent="0.3">
      <c r="A14" s="46" t="s">
        <v>229</v>
      </c>
      <c r="B14" s="113">
        <v>1246324</v>
      </c>
      <c r="C14" s="32">
        <v>510791</v>
      </c>
      <c r="D14" s="32">
        <v>508597</v>
      </c>
      <c r="E14" s="32">
        <v>186619</v>
      </c>
      <c r="F14" s="32">
        <v>65</v>
      </c>
      <c r="G14" s="32">
        <v>0</v>
      </c>
      <c r="H14" s="32">
        <v>10690</v>
      </c>
      <c r="I14" s="32">
        <v>0</v>
      </c>
      <c r="J14" s="113">
        <v>29562</v>
      </c>
    </row>
    <row r="15" spans="1:10" ht="16.5" customHeight="1" x14ac:dyDescent="0.3">
      <c r="A15" s="46" t="s">
        <v>230</v>
      </c>
      <c r="B15" s="114">
        <v>15264.551880000001</v>
      </c>
      <c r="C15" s="115">
        <v>3562.5562530000002</v>
      </c>
      <c r="D15" s="115">
        <v>2635.6757120000002</v>
      </c>
      <c r="E15" s="115">
        <v>5455.6657590000004</v>
      </c>
      <c r="F15" s="115">
        <v>264.19734340000002</v>
      </c>
      <c r="G15" s="115">
        <v>60.728215939999998</v>
      </c>
      <c r="H15" s="115">
        <v>0</v>
      </c>
      <c r="I15" s="115">
        <v>32.888917239999998</v>
      </c>
      <c r="J15" s="114">
        <v>3252.8396809999999</v>
      </c>
    </row>
    <row r="16" spans="1:10" ht="16.5" customHeight="1" x14ac:dyDescent="0.3">
      <c r="A16" s="46" t="s">
        <v>231</v>
      </c>
      <c r="B16" s="113">
        <v>1046682</v>
      </c>
      <c r="C16" s="32">
        <v>99445</v>
      </c>
      <c r="D16" s="32">
        <v>137901</v>
      </c>
      <c r="E16" s="32">
        <v>182948</v>
      </c>
      <c r="F16" s="32">
        <v>45821</v>
      </c>
      <c r="G16" s="32">
        <v>20222</v>
      </c>
      <c r="H16" s="32">
        <v>0</v>
      </c>
      <c r="I16" s="32">
        <v>128000</v>
      </c>
      <c r="J16" s="113">
        <v>432345</v>
      </c>
    </row>
    <row r="17" spans="1:10" ht="16.5" customHeight="1" x14ac:dyDescent="0.3">
      <c r="A17" s="46" t="s">
        <v>232</v>
      </c>
      <c r="B17" s="114">
        <v>1650288.7849999999</v>
      </c>
      <c r="C17" s="115">
        <v>107005.61900000001</v>
      </c>
      <c r="D17" s="115">
        <v>396384.71100000001</v>
      </c>
      <c r="E17" s="115">
        <v>847327.78500000003</v>
      </c>
      <c r="F17" s="115">
        <v>5345.9970000000003</v>
      </c>
      <c r="G17" s="115">
        <v>0</v>
      </c>
      <c r="H17" s="115">
        <v>2349.5479999999998</v>
      </c>
      <c r="I17" s="115">
        <v>164011.62599999999</v>
      </c>
      <c r="J17" s="114">
        <v>127863.499</v>
      </c>
    </row>
    <row r="18" spans="1:10" ht="16.5" customHeight="1" x14ac:dyDescent="0.3">
      <c r="A18" s="46" t="s">
        <v>233</v>
      </c>
      <c r="B18" s="113">
        <v>2905.98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2893.97</v>
      </c>
      <c r="J18" s="113">
        <v>12.01</v>
      </c>
    </row>
    <row r="19" spans="1:10" ht="16.5" customHeight="1" x14ac:dyDescent="0.3">
      <c r="A19" s="46" t="s">
        <v>234</v>
      </c>
      <c r="B19" s="114">
        <v>5575334.6204874301</v>
      </c>
      <c r="C19" s="115">
        <v>371573.027794172</v>
      </c>
      <c r="D19" s="115">
        <v>1060571.8285675501</v>
      </c>
      <c r="E19" s="115">
        <v>876270.57679555798</v>
      </c>
      <c r="F19" s="115">
        <v>731849.21075708501</v>
      </c>
      <c r="G19" s="115">
        <v>220731.614794063</v>
      </c>
      <c r="H19" s="115">
        <v>1083145.3492349901</v>
      </c>
      <c r="I19" s="115">
        <v>1039666.94183041</v>
      </c>
      <c r="J19" s="114">
        <v>191526.0707136</v>
      </c>
    </row>
    <row r="20" spans="1:10" ht="16.5" customHeight="1" x14ac:dyDescent="0.3">
      <c r="A20" s="46" t="s">
        <v>235</v>
      </c>
      <c r="B20" s="113">
        <v>551466</v>
      </c>
      <c r="C20" s="32">
        <v>0</v>
      </c>
      <c r="D20" s="32">
        <v>0</v>
      </c>
      <c r="E20" s="32">
        <v>0</v>
      </c>
      <c r="F20" s="32">
        <v>5036</v>
      </c>
      <c r="G20" s="32">
        <v>0</v>
      </c>
      <c r="H20" s="32">
        <v>0</v>
      </c>
      <c r="I20" s="32">
        <v>12321</v>
      </c>
      <c r="J20" s="113">
        <v>534108</v>
      </c>
    </row>
    <row r="21" spans="1:10" ht="16.5" customHeight="1" x14ac:dyDescent="0.3">
      <c r="A21" s="46" t="s">
        <v>236</v>
      </c>
      <c r="B21" s="114">
        <v>65205.83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369.14</v>
      </c>
      <c r="I21" s="115">
        <v>47280.959999999999</v>
      </c>
      <c r="J21" s="114">
        <v>17555.73</v>
      </c>
    </row>
    <row r="22" spans="1:10" ht="16.5" customHeight="1" x14ac:dyDescent="0.3">
      <c r="A22" s="46" t="s">
        <v>237</v>
      </c>
      <c r="B22" s="113">
        <v>19859.82</v>
      </c>
      <c r="C22" s="32">
        <v>1897.04</v>
      </c>
      <c r="D22" s="32">
        <v>1364.86</v>
      </c>
      <c r="E22" s="32">
        <v>10958.31</v>
      </c>
      <c r="F22" s="32">
        <v>0</v>
      </c>
      <c r="G22" s="32">
        <v>0</v>
      </c>
      <c r="H22" s="32">
        <v>145.16999999999999</v>
      </c>
      <c r="I22" s="32">
        <v>58.83</v>
      </c>
      <c r="J22" s="113">
        <v>5435.61</v>
      </c>
    </row>
    <row r="23" spans="1:10" ht="16.5" customHeight="1" x14ac:dyDescent="0.3">
      <c r="A23" s="46" t="s">
        <v>238</v>
      </c>
      <c r="B23" s="114">
        <v>656197</v>
      </c>
      <c r="C23" s="115">
        <v>62027</v>
      </c>
      <c r="D23" s="115">
        <v>107339</v>
      </c>
      <c r="E23" s="115">
        <v>177066</v>
      </c>
      <c r="F23" s="115">
        <v>20508</v>
      </c>
      <c r="G23" s="115">
        <v>0</v>
      </c>
      <c r="H23" s="115">
        <v>0</v>
      </c>
      <c r="I23" s="115">
        <v>57097</v>
      </c>
      <c r="J23" s="114">
        <v>232160</v>
      </c>
    </row>
    <row r="24" spans="1:10" ht="16.5" customHeight="1" x14ac:dyDescent="0.3">
      <c r="A24" s="46" t="s">
        <v>239</v>
      </c>
      <c r="B24" s="113">
        <v>7398.0534065736301</v>
      </c>
      <c r="C24" s="32">
        <v>1651.77292994</v>
      </c>
      <c r="D24" s="32">
        <v>715.03031477000002</v>
      </c>
      <c r="E24" s="32">
        <v>100.89310086</v>
      </c>
      <c r="F24" s="32">
        <v>0</v>
      </c>
      <c r="G24" s="32">
        <v>0</v>
      </c>
      <c r="H24" s="32">
        <v>15.952416106536401</v>
      </c>
      <c r="I24" s="32">
        <v>331.860027132543</v>
      </c>
      <c r="J24" s="113">
        <v>4582.5446177645499</v>
      </c>
    </row>
    <row r="25" spans="1:10" ht="16.5" customHeight="1" x14ac:dyDescent="0.3">
      <c r="A25" s="46" t="s">
        <v>240</v>
      </c>
      <c r="B25" s="114">
        <v>801951</v>
      </c>
      <c r="C25" s="115">
        <v>294463</v>
      </c>
      <c r="D25" s="115">
        <v>244994</v>
      </c>
      <c r="E25" s="115">
        <v>15835</v>
      </c>
      <c r="F25" s="115">
        <v>0</v>
      </c>
      <c r="G25" s="115">
        <v>0</v>
      </c>
      <c r="H25" s="115">
        <v>0</v>
      </c>
      <c r="I25" s="115">
        <v>102322</v>
      </c>
      <c r="J25" s="114">
        <v>144337</v>
      </c>
    </row>
    <row r="26" spans="1:10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242</v>
      </c>
      <c r="B27" s="114">
        <v>168761.62100000001</v>
      </c>
      <c r="C27" s="115">
        <v>8520.6820000000007</v>
      </c>
      <c r="D27" s="115">
        <v>21391.663</v>
      </c>
      <c r="E27" s="115">
        <v>13569.174999999999</v>
      </c>
      <c r="F27" s="115">
        <v>7248.183</v>
      </c>
      <c r="G27" s="115">
        <v>0</v>
      </c>
      <c r="H27" s="115">
        <v>10305.848</v>
      </c>
      <c r="I27" s="115">
        <v>2439.7669999999998</v>
      </c>
      <c r="J27" s="114">
        <v>105286.303</v>
      </c>
    </row>
    <row r="28" spans="1:10" ht="16.5" customHeight="1" x14ac:dyDescent="0.3">
      <c r="A28" s="46" t="s">
        <v>243</v>
      </c>
      <c r="B28" s="113">
        <v>14321.050917750699</v>
      </c>
      <c r="C28" s="32">
        <v>2.08405117</v>
      </c>
      <c r="D28" s="32">
        <v>48.783653549999997</v>
      </c>
      <c r="E28" s="32">
        <v>25.48540431</v>
      </c>
      <c r="F28" s="32">
        <v>418.45526955999998</v>
      </c>
      <c r="G28" s="32">
        <v>106.47732594</v>
      </c>
      <c r="H28" s="32">
        <v>15.00735923</v>
      </c>
      <c r="I28" s="32">
        <v>10838.34787379</v>
      </c>
      <c r="J28" s="113">
        <v>2866.4099802006999</v>
      </c>
    </row>
    <row r="29" spans="1:10" ht="16.5" customHeight="1" x14ac:dyDescent="0.3">
      <c r="A29" s="46" t="s">
        <v>244</v>
      </c>
      <c r="B29" s="114">
        <v>19121.5</v>
      </c>
      <c r="C29" s="115">
        <v>90.3</v>
      </c>
      <c r="D29" s="115">
        <v>0</v>
      </c>
      <c r="E29" s="115">
        <v>130.80000000000001</v>
      </c>
      <c r="F29" s="115">
        <v>0</v>
      </c>
      <c r="G29" s="115">
        <v>0</v>
      </c>
      <c r="H29" s="115">
        <v>276</v>
      </c>
      <c r="I29" s="115">
        <v>0</v>
      </c>
      <c r="J29" s="114">
        <v>18624.400000000001</v>
      </c>
    </row>
    <row r="30" spans="1:10" ht="16.5" customHeight="1" x14ac:dyDescent="0.3">
      <c r="A30" s="46" t="s">
        <v>245</v>
      </c>
      <c r="B30" s="113">
        <v>1612.992</v>
      </c>
      <c r="C30" s="32">
        <v>10.47</v>
      </c>
      <c r="D30" s="32">
        <v>9.2129999999999992</v>
      </c>
      <c r="E30" s="32">
        <v>335.00900000000001</v>
      </c>
      <c r="F30" s="32">
        <v>152.52600000000001</v>
      </c>
      <c r="G30" s="32">
        <v>0</v>
      </c>
      <c r="H30" s="32">
        <v>0</v>
      </c>
      <c r="I30" s="32">
        <v>1105.7739999999999</v>
      </c>
      <c r="J30" s="113">
        <v>0</v>
      </c>
    </row>
    <row r="31" spans="1:10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</row>
    <row r="32" spans="1:10" ht="16.5" customHeight="1" x14ac:dyDescent="0.3">
      <c r="A32" s="46" t="s">
        <v>247</v>
      </c>
      <c r="B32" s="113">
        <v>72207</v>
      </c>
      <c r="C32" s="32">
        <v>7550</v>
      </c>
      <c r="D32" s="32">
        <v>18044</v>
      </c>
      <c r="E32" s="32">
        <v>23414</v>
      </c>
      <c r="F32" s="32">
        <v>0</v>
      </c>
      <c r="G32" s="32">
        <v>20489</v>
      </c>
      <c r="H32" s="32">
        <v>481</v>
      </c>
      <c r="I32" s="32">
        <v>360</v>
      </c>
      <c r="J32" s="113">
        <v>1869</v>
      </c>
    </row>
    <row r="33" spans="1:10" ht="16.5" customHeight="1" x14ac:dyDescent="0.3">
      <c r="A33" s="46" t="s">
        <v>248</v>
      </c>
      <c r="B33" s="114">
        <v>220509</v>
      </c>
      <c r="C33" s="115">
        <v>80573</v>
      </c>
      <c r="D33" s="115">
        <v>15608</v>
      </c>
      <c r="E33" s="115">
        <v>82955</v>
      </c>
      <c r="F33" s="115">
        <v>1350</v>
      </c>
      <c r="G33" s="115">
        <v>0</v>
      </c>
      <c r="H33" s="115">
        <v>13331</v>
      </c>
      <c r="I33" s="115">
        <v>0</v>
      </c>
      <c r="J33" s="114">
        <v>26692</v>
      </c>
    </row>
    <row r="34" spans="1:10" ht="16.5" customHeight="1" x14ac:dyDescent="0.3">
      <c r="A34" s="46" t="s">
        <v>249</v>
      </c>
      <c r="B34" s="113">
        <v>112633.470976011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35198.014475676697</v>
      </c>
      <c r="J34" s="113">
        <v>77435.456500333807</v>
      </c>
    </row>
    <row r="35" spans="1:10" ht="16.5" customHeight="1" x14ac:dyDescent="0.3">
      <c r="A35" s="46" t="s">
        <v>250</v>
      </c>
      <c r="B35" s="114">
        <v>66309.315722130006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64157.517235020001</v>
      </c>
      <c r="J35" s="114">
        <v>2151.7984871100002</v>
      </c>
    </row>
    <row r="36" spans="1:10" ht="16.5" customHeight="1" x14ac:dyDescent="0.3">
      <c r="A36" s="46" t="s">
        <v>251</v>
      </c>
      <c r="B36" s="113">
        <v>377604.22090000001</v>
      </c>
      <c r="C36" s="32">
        <v>47293.304900000003</v>
      </c>
      <c r="D36" s="32">
        <v>19603.962299999999</v>
      </c>
      <c r="E36" s="32">
        <v>93634.411800000002</v>
      </c>
      <c r="F36" s="32">
        <v>559.58259999999996</v>
      </c>
      <c r="G36" s="32">
        <v>122.9477</v>
      </c>
      <c r="H36" s="32">
        <v>2347.6918000000001</v>
      </c>
      <c r="I36" s="32">
        <v>21003.029200000001</v>
      </c>
      <c r="J36" s="113">
        <v>193039.29060000001</v>
      </c>
    </row>
  </sheetData>
  <sheetProtection algorithmName="SHA-512" hashValue="pkGZJiUVZ+B/yxVbxqffNjlxX0MS0Y9DpwwTkoLBRBrn6NAR/bkaPf15zdLzpqj1CaXtK7IEMf/pJAKH4yKkUg==" saltValue="h+0CT/91DEqa8dfwa2KAHA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Contents'!C29</f>
        <v>Table 2.13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Contents'!A29&amp;", "&amp;'Table of Contents'!A3</f>
        <v>AIF: Total Net Assets of Other Funds, 2017:Q3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223</v>
      </c>
      <c r="B8" s="113">
        <v>157.52600000000001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157.52600000000001</v>
      </c>
      <c r="K8" s="118" t="e">
        <f>#REF!</f>
        <v>#REF!</v>
      </c>
      <c r="L8" s="33">
        <v>157.52600000000001</v>
      </c>
      <c r="M8" s="113">
        <v>0</v>
      </c>
    </row>
    <row r="9" spans="1:13" ht="16.5" customHeight="1" x14ac:dyDescent="0.3">
      <c r="A9" s="46" t="s">
        <v>224</v>
      </c>
      <c r="B9" s="114">
        <v>19431.370261842101</v>
      </c>
      <c r="C9" s="115">
        <v>0</v>
      </c>
      <c r="D9" s="115">
        <v>0</v>
      </c>
      <c r="E9" s="115">
        <v>0</v>
      </c>
      <c r="F9" s="115">
        <v>19202.188991722101</v>
      </c>
      <c r="G9" s="115">
        <v>0</v>
      </c>
      <c r="H9" s="115">
        <v>114.018571003708</v>
      </c>
      <c r="I9" s="115">
        <v>0</v>
      </c>
      <c r="J9" s="114">
        <v>115.162699116258</v>
      </c>
      <c r="K9" s="118"/>
      <c r="L9" s="119">
        <v>19431.370261841999</v>
      </c>
      <c r="M9" s="114">
        <v>114.018571003708</v>
      </c>
    </row>
    <row r="10" spans="1:13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3" ht="16.5" customHeight="1" x14ac:dyDescent="0.3">
      <c r="A11" s="46" t="s">
        <v>226</v>
      </c>
      <c r="B11" s="114">
        <v>3495.038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227</v>
      </c>
      <c r="B12" s="113">
        <v>454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270</v>
      </c>
      <c r="I12" s="32">
        <v>71</v>
      </c>
      <c r="J12" s="113">
        <v>113</v>
      </c>
      <c r="K12" s="118" t="e">
        <f>#REF!</f>
        <v>#REF!</v>
      </c>
      <c r="L12" s="33">
        <v>1813</v>
      </c>
      <c r="M12" s="113">
        <v>397</v>
      </c>
    </row>
    <row r="13" spans="1:13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229</v>
      </c>
      <c r="B14" s="113">
        <v>29562</v>
      </c>
      <c r="C14" s="32">
        <v>0</v>
      </c>
      <c r="D14" s="32">
        <v>0</v>
      </c>
      <c r="E14" s="32">
        <v>0</v>
      </c>
      <c r="F14" s="32">
        <v>0</v>
      </c>
      <c r="G14" s="32">
        <v>1295</v>
      </c>
      <c r="H14" s="32">
        <v>970</v>
      </c>
      <c r="I14" s="32">
        <v>17102</v>
      </c>
      <c r="J14" s="113">
        <v>10195</v>
      </c>
      <c r="K14" s="118" t="e">
        <f>#REF!</f>
        <v>#REF!</v>
      </c>
      <c r="L14" s="33">
        <v>0</v>
      </c>
      <c r="M14" s="113">
        <v>0</v>
      </c>
    </row>
    <row r="15" spans="1:13" ht="16.5" customHeight="1" x14ac:dyDescent="0.3">
      <c r="A15" s="46" t="s">
        <v>230</v>
      </c>
      <c r="B15" s="114">
        <v>3252.8396809999999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231</v>
      </c>
      <c r="B16" s="113">
        <v>432345</v>
      </c>
      <c r="C16" s="32">
        <v>0</v>
      </c>
      <c r="D16" s="32">
        <v>0</v>
      </c>
      <c r="E16" s="32">
        <v>0</v>
      </c>
      <c r="F16" s="32">
        <v>131940</v>
      </c>
      <c r="G16" s="32">
        <v>228200</v>
      </c>
      <c r="H16" s="32">
        <v>64800</v>
      </c>
      <c r="I16" s="32">
        <v>7405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127863.499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0.88100000000000001</v>
      </c>
      <c r="I17" s="115">
        <v>3103.59</v>
      </c>
      <c r="J17" s="114">
        <v>124759.02800000001</v>
      </c>
      <c r="K17" s="118"/>
      <c r="L17" s="119">
        <v>127862.618</v>
      </c>
      <c r="M17" s="114">
        <v>0.88100000000000001</v>
      </c>
    </row>
    <row r="18" spans="1:13" ht="16.5" customHeight="1" x14ac:dyDescent="0.3">
      <c r="A18" s="46" t="s">
        <v>233</v>
      </c>
      <c r="B18" s="113">
        <v>12.01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12.01</v>
      </c>
      <c r="K18" s="118" t="e">
        <f>#REF!</f>
        <v>#REF!</v>
      </c>
      <c r="L18" s="33">
        <v>0</v>
      </c>
      <c r="M18" s="113">
        <v>12.01</v>
      </c>
    </row>
    <row r="19" spans="1:13" ht="16.5" customHeight="1" x14ac:dyDescent="0.3">
      <c r="A19" s="46" t="s">
        <v>234</v>
      </c>
      <c r="B19" s="114">
        <v>191526.0707136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27514.635289999998</v>
      </c>
      <c r="J19" s="114">
        <v>164011.43542359999</v>
      </c>
      <c r="K19" s="118"/>
      <c r="L19" s="119">
        <v>191526.0707136</v>
      </c>
      <c r="M19" s="114">
        <v>0</v>
      </c>
    </row>
    <row r="20" spans="1:13" ht="16.5" customHeight="1" x14ac:dyDescent="0.3">
      <c r="A20" s="46" t="s">
        <v>235</v>
      </c>
      <c r="B20" s="113">
        <v>534108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17555.73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3334.73</v>
      </c>
      <c r="J21" s="114">
        <v>14221</v>
      </c>
      <c r="K21" s="118"/>
      <c r="L21" s="119">
        <v>3334.73</v>
      </c>
      <c r="M21" s="114">
        <v>14221</v>
      </c>
    </row>
    <row r="22" spans="1:13" ht="16.5" customHeight="1" x14ac:dyDescent="0.3">
      <c r="A22" s="46" t="s">
        <v>237</v>
      </c>
      <c r="B22" s="113">
        <v>5435.61</v>
      </c>
      <c r="C22" s="32">
        <v>0</v>
      </c>
      <c r="D22" s="32">
        <v>0</v>
      </c>
      <c r="E22" s="32">
        <v>0</v>
      </c>
      <c r="F22" s="32">
        <v>0</v>
      </c>
      <c r="G22" s="32">
        <v>34.75</v>
      </c>
      <c r="H22" s="32">
        <v>82.11</v>
      </c>
      <c r="I22" s="32">
        <v>946.02</v>
      </c>
      <c r="J22" s="113">
        <v>4372.7299999999996</v>
      </c>
      <c r="K22" s="118" t="e">
        <f>#REF!</f>
        <v>#REF!</v>
      </c>
      <c r="L22" s="33">
        <v>4372.7299999999996</v>
      </c>
      <c r="M22" s="113">
        <v>0</v>
      </c>
    </row>
    <row r="23" spans="1:13" ht="16.5" customHeight="1" x14ac:dyDescent="0.3">
      <c r="A23" s="46" t="s">
        <v>238</v>
      </c>
      <c r="B23" s="114">
        <v>232160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73753</v>
      </c>
      <c r="I23" s="115">
        <v>0</v>
      </c>
      <c r="J23" s="114">
        <v>158407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4582.5446177645499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617.67280577235897</v>
      </c>
      <c r="I24" s="32">
        <v>179.18746636</v>
      </c>
      <c r="J24" s="113">
        <v>3785.6843456321899</v>
      </c>
      <c r="K24" s="118" t="e">
        <f>#REF!</f>
        <v>#REF!</v>
      </c>
      <c r="L24" s="33">
        <v>4251.81490676455</v>
      </c>
      <c r="M24" s="113">
        <v>330.72971100000001</v>
      </c>
    </row>
    <row r="25" spans="1:13" ht="16.5" customHeight="1" x14ac:dyDescent="0.3">
      <c r="A25" s="46" t="s">
        <v>240</v>
      </c>
      <c r="B25" s="114">
        <v>144337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37461</v>
      </c>
      <c r="I25" s="115">
        <v>22837</v>
      </c>
      <c r="J25" s="114">
        <v>84039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105286.303</v>
      </c>
      <c r="C27" s="115">
        <v>0</v>
      </c>
      <c r="D27" s="115">
        <v>0</v>
      </c>
      <c r="E27" s="115">
        <v>0</v>
      </c>
      <c r="F27" s="115">
        <v>0</v>
      </c>
      <c r="G27" s="115">
        <v>6435.192</v>
      </c>
      <c r="H27" s="115">
        <v>98632.387000000002</v>
      </c>
      <c r="I27" s="115">
        <v>0</v>
      </c>
      <c r="J27" s="114">
        <v>218.72399999999999</v>
      </c>
      <c r="K27" s="118"/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2866.4099802006999</v>
      </c>
      <c r="C28" s="32">
        <v>0</v>
      </c>
      <c r="D28" s="32">
        <v>0</v>
      </c>
      <c r="E28" s="32">
        <v>0</v>
      </c>
      <c r="F28" s="32">
        <v>2055.4746085699999</v>
      </c>
      <c r="G28" s="32">
        <v>0</v>
      </c>
      <c r="H28" s="32">
        <v>113.55564394</v>
      </c>
      <c r="I28" s="32">
        <v>0</v>
      </c>
      <c r="J28" s="113">
        <v>697.37972769069995</v>
      </c>
      <c r="K28" s="118" t="e">
        <f>#REF!</f>
        <v>#REF!</v>
      </c>
      <c r="L28" s="33">
        <v>2860.53478197</v>
      </c>
      <c r="M28" s="113">
        <v>5.8751982306999997</v>
      </c>
    </row>
    <row r="29" spans="1:13" ht="16.5" customHeight="1" x14ac:dyDescent="0.3">
      <c r="A29" s="46" t="s">
        <v>244</v>
      </c>
      <c r="B29" s="114">
        <v>18624.400000000001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18624.400000000001</v>
      </c>
      <c r="K29" s="118"/>
      <c r="L29" s="119">
        <v>0</v>
      </c>
      <c r="M29" s="114">
        <v>18624.400000000001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1869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1869</v>
      </c>
      <c r="J32" s="113">
        <v>0</v>
      </c>
      <c r="K32" s="118" t="e">
        <f>#REF!</f>
        <v>#REF!</v>
      </c>
      <c r="L32" s="33">
        <v>1869</v>
      </c>
      <c r="M32" s="113">
        <v>0</v>
      </c>
    </row>
    <row r="33" spans="1:13" ht="16.5" customHeight="1" x14ac:dyDescent="0.3">
      <c r="A33" s="46" t="s">
        <v>248</v>
      </c>
      <c r="B33" s="114">
        <v>26692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20365</v>
      </c>
      <c r="J33" s="114">
        <v>6327</v>
      </c>
      <c r="K33" s="118"/>
      <c r="L33" s="119">
        <v>6327</v>
      </c>
      <c r="M33" s="114">
        <v>0</v>
      </c>
    </row>
    <row r="34" spans="1:13" ht="16.5" customHeight="1" x14ac:dyDescent="0.3">
      <c r="A34" s="46" t="s">
        <v>249</v>
      </c>
      <c r="B34" s="113">
        <v>77435.456500333807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1396.53146547753</v>
      </c>
      <c r="J34" s="113">
        <v>76038.925034856293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2151.7984871100002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1696.55599155</v>
      </c>
      <c r="I35" s="115">
        <v>0</v>
      </c>
      <c r="J35" s="114">
        <v>455.24249556000001</v>
      </c>
      <c r="K35" s="118"/>
      <c r="L35" s="119">
        <v>96.537502750000002</v>
      </c>
      <c r="M35" s="114">
        <v>1600.0184887999999</v>
      </c>
    </row>
    <row r="36" spans="1:13" ht="16.5" customHeight="1" x14ac:dyDescent="0.3">
      <c r="A36" s="46" t="s">
        <v>251</v>
      </c>
      <c r="B36" s="113">
        <v>193039.29060000001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193039.29060000001</v>
      </c>
      <c r="K36" s="118" t="e">
        <f>#REF!</f>
        <v>#REF!</v>
      </c>
      <c r="L36" s="33">
        <v>40024.2906</v>
      </c>
      <c r="M36" s="113">
        <v>153015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0zNFyICSFzXJQOJFK8rVEnoMBlUqB7zPKwb1Y3MYbQT8/HcIo4khrgEzq0mEtjHtUCSUyfXvun8UFgxynoHtQQ==" saltValue="5x9DfudmTx5gEbzDGTfwqA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L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tr">
        <f>'Table of Contents'!C30</f>
        <v>Table 2.14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tr">
        <f>"AIF: "&amp;'Table of Contents'!A30&amp;", "&amp;'Table of Contents'!A3</f>
        <v>AIF: Total Net Assets of ETFs and Funds of Funds, 2017:Q3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223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16644.717000000001</v>
      </c>
      <c r="H8" s="94">
        <v>3986.1469999999999</v>
      </c>
      <c r="I8" s="94">
        <v>1497.085</v>
      </c>
      <c r="J8" s="94">
        <v>11003.959000000001</v>
      </c>
      <c r="K8" s="100">
        <v>157.52600000000001</v>
      </c>
    </row>
    <row r="9" spans="1:12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17261.3485458672</v>
      </c>
      <c r="H9" s="102">
        <v>541.97585789864297</v>
      </c>
      <c r="I9" s="102">
        <v>2655.1062730549802</v>
      </c>
      <c r="J9" s="102">
        <v>14064.2664149136</v>
      </c>
      <c r="K9" s="6">
        <v>0</v>
      </c>
      <c r="L9" s="36"/>
    </row>
    <row r="10" spans="1:12" ht="16.5" customHeight="1" x14ac:dyDescent="0.3">
      <c r="A10" s="46" t="s">
        <v>225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227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229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166234.304</v>
      </c>
      <c r="H14" s="94">
        <v>16590.458999999999</v>
      </c>
      <c r="I14" s="94">
        <v>5111.2089999999998</v>
      </c>
      <c r="J14" s="94">
        <v>131741.10200000001</v>
      </c>
      <c r="K14" s="100">
        <v>12791.534</v>
      </c>
    </row>
    <row r="15" spans="1:12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3128.2606719999999</v>
      </c>
      <c r="H15" s="102">
        <v>1760.864871</v>
      </c>
      <c r="I15" s="102">
        <v>1367.3958009999999</v>
      </c>
      <c r="J15" s="102">
        <v>0</v>
      </c>
      <c r="K15" s="6">
        <v>0</v>
      </c>
    </row>
    <row r="16" spans="1:12" ht="16.5" customHeight="1" x14ac:dyDescent="0.3">
      <c r="A16" s="46" t="s">
        <v>231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76441.327999999994</v>
      </c>
      <c r="H17" s="102">
        <v>1400.6669999999999</v>
      </c>
      <c r="I17" s="102">
        <v>0</v>
      </c>
      <c r="J17" s="102">
        <v>71464.574999999997</v>
      </c>
      <c r="K17" s="6">
        <v>3576.0859999999998</v>
      </c>
    </row>
    <row r="18" spans="1:11" ht="16.5" customHeight="1" x14ac:dyDescent="0.3">
      <c r="A18" s="46" t="s">
        <v>233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1602.8</v>
      </c>
      <c r="C19" s="102">
        <v>1602.8</v>
      </c>
      <c r="D19" s="102">
        <v>0</v>
      </c>
      <c r="E19" s="6">
        <v>0</v>
      </c>
      <c r="F19" s="108"/>
      <c r="G19" s="6">
        <v>1175276.7463223201</v>
      </c>
      <c r="H19" s="102">
        <v>98970.320011149306</v>
      </c>
      <c r="I19" s="102">
        <v>31079.504485644899</v>
      </c>
      <c r="J19" s="102">
        <v>661092.52219333604</v>
      </c>
      <c r="K19" s="6">
        <v>384134.39963218599</v>
      </c>
    </row>
    <row r="20" spans="1:11" ht="16.5" customHeight="1" x14ac:dyDescent="0.3">
      <c r="A20" s="46" t="s">
        <v>235</v>
      </c>
      <c r="B20" s="100" t="s">
        <v>146</v>
      </c>
      <c r="C20" s="94">
        <v>0</v>
      </c>
      <c r="D20" s="94">
        <v>0</v>
      </c>
      <c r="E20" s="100">
        <v>0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3008.49</v>
      </c>
      <c r="H21" s="102">
        <v>0</v>
      </c>
      <c r="I21" s="102">
        <v>0</v>
      </c>
      <c r="J21" s="102">
        <v>369.14</v>
      </c>
      <c r="K21" s="6">
        <v>2639.35</v>
      </c>
    </row>
    <row r="22" spans="1:11" ht="16.5" customHeight="1" x14ac:dyDescent="0.3">
      <c r="A22" s="46" t="s">
        <v>237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645.29999999999995</v>
      </c>
      <c r="H22" s="94">
        <v>0</v>
      </c>
      <c r="I22" s="94">
        <v>0</v>
      </c>
      <c r="J22" s="94">
        <v>0</v>
      </c>
      <c r="K22" s="100">
        <v>645.29999999999995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104734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964.02749708254305</v>
      </c>
      <c r="H24" s="94">
        <v>71.474000000000004</v>
      </c>
      <c r="I24" s="94">
        <v>41.207000000000001</v>
      </c>
      <c r="J24" s="94">
        <v>0</v>
      </c>
      <c r="K24" s="100">
        <v>851.34649708254301</v>
      </c>
    </row>
    <row r="25" spans="1:11" ht="16.5" customHeight="1" x14ac:dyDescent="0.3">
      <c r="A25" s="46" t="s">
        <v>240</v>
      </c>
      <c r="B25" s="6">
        <v>115</v>
      </c>
      <c r="C25" s="102">
        <v>0</v>
      </c>
      <c r="D25" s="102">
        <v>0</v>
      </c>
      <c r="E25" s="6">
        <v>0</v>
      </c>
      <c r="F25" s="108"/>
      <c r="G25" s="6">
        <v>131310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5394.4290000000001</v>
      </c>
      <c r="H27" s="102">
        <v>1867.675</v>
      </c>
      <c r="I27" s="102">
        <v>1490.7470000000001</v>
      </c>
      <c r="J27" s="102">
        <v>1382.7349999999999</v>
      </c>
      <c r="K27" s="6">
        <v>653.27200000000005</v>
      </c>
    </row>
    <row r="28" spans="1:11" ht="16.5" customHeight="1" x14ac:dyDescent="0.3">
      <c r="A28" s="46" t="s">
        <v>243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841.55571691</v>
      </c>
      <c r="H28" s="94">
        <v>0</v>
      </c>
      <c r="I28" s="94">
        <v>38.476272889999997</v>
      </c>
      <c r="J28" s="94">
        <v>2.7093611000000002</v>
      </c>
      <c r="K28" s="100">
        <v>800.37008291999996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2204</v>
      </c>
      <c r="C33" s="102">
        <v>2204</v>
      </c>
      <c r="D33" s="102">
        <v>0</v>
      </c>
      <c r="E33" s="6">
        <v>0</v>
      </c>
      <c r="F33" s="108"/>
      <c r="G33" s="6">
        <v>82053</v>
      </c>
      <c r="H33" s="102">
        <v>35706</v>
      </c>
      <c r="I33" s="102">
        <v>5608</v>
      </c>
      <c r="J33" s="102">
        <v>33748</v>
      </c>
      <c r="K33" s="6">
        <v>6991</v>
      </c>
    </row>
    <row r="34" spans="1:11" ht="16.5" customHeight="1" x14ac:dyDescent="0.3">
      <c r="A34" s="46" t="s">
        <v>249</v>
      </c>
      <c r="B34" s="100" t="s">
        <v>146</v>
      </c>
      <c r="C34" s="94">
        <v>0</v>
      </c>
      <c r="D34" s="94">
        <v>0</v>
      </c>
      <c r="E34" s="100">
        <v>10426.720906285</v>
      </c>
      <c r="F34" s="50"/>
      <c r="G34" s="100">
        <v>10271.312757591</v>
      </c>
      <c r="H34" s="94">
        <v>0</v>
      </c>
      <c r="I34" s="94">
        <v>0</v>
      </c>
      <c r="J34" s="94">
        <v>0</v>
      </c>
      <c r="K34" s="100">
        <v>10271.312757591</v>
      </c>
    </row>
    <row r="35" spans="1:11" ht="16.5" customHeight="1" x14ac:dyDescent="0.3">
      <c r="A35" s="46" t="s">
        <v>250</v>
      </c>
      <c r="B35" s="6">
        <v>160.33561786000001</v>
      </c>
      <c r="C35" s="102">
        <v>0</v>
      </c>
      <c r="D35" s="102">
        <v>0</v>
      </c>
      <c r="E35" s="6">
        <v>0</v>
      </c>
      <c r="F35" s="108"/>
      <c r="G35" s="6">
        <v>1166.38467461</v>
      </c>
      <c r="H35" s="102">
        <v>0</v>
      </c>
      <c r="I35" s="102">
        <v>0</v>
      </c>
      <c r="J35" s="102">
        <v>186.086961</v>
      </c>
      <c r="K35" s="6">
        <v>980.29771360999996</v>
      </c>
    </row>
    <row r="36" spans="1:11" ht="16.5" customHeight="1" x14ac:dyDescent="0.3">
      <c r="A36" s="46" t="s">
        <v>251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107680.6652</v>
      </c>
      <c r="H36" s="94">
        <v>10891.9128</v>
      </c>
      <c r="I36" s="94">
        <v>1480.6685</v>
      </c>
      <c r="J36" s="94">
        <v>72296.482000000004</v>
      </c>
      <c r="K36" s="100">
        <v>23011.601900000001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LOsuQavZGxtZFojpy0vJ9mxgT1iWCwQeGku21f/wBSpypzm4/h+8audK2bXKt8/DBBMh8DEWlk1B9+jFmIL1Q==" saltValue="/3pi+T43xs8U/u0c9gbkvQ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tr">
        <f>'Table of Contents'!C31</f>
        <v>Table 2.15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tr">
        <f>"AIF: "&amp;'Table of Contents'!A31&amp;", "&amp;'Table of Contents'!A3</f>
        <v>AIF: Total Net Assets of Institutional Funds, 2017:Q3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223</v>
      </c>
      <c r="B8" s="100">
        <v>84123.116999999998</v>
      </c>
      <c r="C8" s="94">
        <v>9005.5709999999999</v>
      </c>
      <c r="D8" s="94">
        <v>27035.789000000001</v>
      </c>
      <c r="E8" s="94">
        <v>47593.148000000001</v>
      </c>
      <c r="F8" s="94">
        <v>0</v>
      </c>
      <c r="G8" s="94">
        <v>473.77499999999998</v>
      </c>
      <c r="H8" s="94">
        <v>0</v>
      </c>
      <c r="I8" s="94">
        <v>0</v>
      </c>
      <c r="J8" s="94">
        <v>0</v>
      </c>
      <c r="K8" s="100">
        <v>14.834</v>
      </c>
    </row>
    <row r="9" spans="1:12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229</v>
      </c>
      <c r="B14" s="100">
        <v>1165774</v>
      </c>
      <c r="C14" s="94">
        <v>494674</v>
      </c>
      <c r="D14" s="94">
        <v>504159</v>
      </c>
      <c r="E14" s="94">
        <v>144585</v>
      </c>
      <c r="F14" s="94">
        <v>65</v>
      </c>
      <c r="G14" s="94">
        <v>0</v>
      </c>
      <c r="H14" s="94">
        <v>1295</v>
      </c>
      <c r="I14" s="94">
        <v>876</v>
      </c>
      <c r="J14" s="94">
        <v>0</v>
      </c>
      <c r="K14" s="100">
        <v>20120</v>
      </c>
    </row>
    <row r="15" spans="1:12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1531545.898</v>
      </c>
      <c r="C17" s="102">
        <v>105159.625</v>
      </c>
      <c r="D17" s="102">
        <v>395134.53499999997</v>
      </c>
      <c r="E17" s="102">
        <v>826518.55099999998</v>
      </c>
      <c r="F17" s="102">
        <v>5345.9970000000003</v>
      </c>
      <c r="G17" s="102">
        <v>72815.134000000005</v>
      </c>
      <c r="H17" s="102">
        <v>0</v>
      </c>
      <c r="I17" s="102">
        <v>0.88100000000000001</v>
      </c>
      <c r="J17" s="102">
        <v>2928.7170000000001</v>
      </c>
      <c r="K17" s="6">
        <v>123642.458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239040.34460334299</v>
      </c>
      <c r="C19" s="102">
        <v>59655.007353000001</v>
      </c>
      <c r="D19" s="102">
        <v>29766.212769000002</v>
      </c>
      <c r="E19" s="102">
        <v>14897.147859999999</v>
      </c>
      <c r="F19" s="102">
        <v>8648.5555610930005</v>
      </c>
      <c r="G19" s="102">
        <v>94916.57528125</v>
      </c>
      <c r="H19" s="102">
        <v>0</v>
      </c>
      <c r="I19" s="102">
        <v>0</v>
      </c>
      <c r="J19" s="102">
        <v>27514.635289999998</v>
      </c>
      <c r="K19" s="6">
        <v>3642.2104890000001</v>
      </c>
    </row>
    <row r="20" spans="1:11" ht="16.5" customHeight="1" x14ac:dyDescent="0.3">
      <c r="A20" s="46" t="s">
        <v>235</v>
      </c>
      <c r="B20" s="100">
        <v>476548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46959.25</v>
      </c>
      <c r="C21" s="102">
        <v>0</v>
      </c>
      <c r="D21" s="102">
        <v>0</v>
      </c>
      <c r="E21" s="102">
        <v>0</v>
      </c>
      <c r="F21" s="102">
        <v>0</v>
      </c>
      <c r="G21" s="102">
        <v>43816.959999999999</v>
      </c>
      <c r="H21" s="102">
        <v>0</v>
      </c>
      <c r="I21" s="102">
        <v>0</v>
      </c>
      <c r="J21" s="102">
        <v>3142.29</v>
      </c>
      <c r="K21" s="6">
        <v>0</v>
      </c>
    </row>
    <row r="22" spans="1:11" ht="16.5" customHeight="1" x14ac:dyDescent="0.3">
      <c r="A22" s="46" t="s">
        <v>237</v>
      </c>
      <c r="B22" s="100">
        <v>1.84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1.84</v>
      </c>
    </row>
    <row r="23" spans="1:11" ht="16.5" customHeight="1" x14ac:dyDescent="0.3">
      <c r="A23" s="46" t="s">
        <v>238</v>
      </c>
      <c r="B23" s="6">
        <v>459079</v>
      </c>
      <c r="C23" s="102">
        <v>47845</v>
      </c>
      <c r="D23" s="102">
        <v>82193</v>
      </c>
      <c r="E23" s="102">
        <v>121592</v>
      </c>
      <c r="F23" s="102">
        <v>4291</v>
      </c>
      <c r="G23" s="102">
        <v>55628</v>
      </c>
      <c r="H23" s="102">
        <v>0</v>
      </c>
      <c r="I23" s="102">
        <v>26307</v>
      </c>
      <c r="J23" s="102">
        <v>0</v>
      </c>
      <c r="K23" s="6">
        <v>121223</v>
      </c>
    </row>
    <row r="24" spans="1:11" ht="16.5" customHeight="1" x14ac:dyDescent="0.3">
      <c r="A24" s="46" t="s">
        <v>239</v>
      </c>
      <c r="B24" s="100">
        <v>7352.0065375736303</v>
      </c>
      <c r="C24" s="94">
        <v>1650.8559299399999</v>
      </c>
      <c r="D24" s="94">
        <v>696.77444577000006</v>
      </c>
      <c r="E24" s="94">
        <v>100.89310086</v>
      </c>
      <c r="F24" s="94">
        <v>0</v>
      </c>
      <c r="G24" s="94">
        <v>331.860027132543</v>
      </c>
      <c r="H24" s="94">
        <v>0</v>
      </c>
      <c r="I24" s="94">
        <v>618.57330287889499</v>
      </c>
      <c r="J24" s="94">
        <v>173.79446636</v>
      </c>
      <c r="K24" s="100">
        <v>3779.2552646321901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60.156999999999996</v>
      </c>
      <c r="C30" s="94">
        <v>10.47</v>
      </c>
      <c r="D30" s="94">
        <v>9.2129999999999992</v>
      </c>
      <c r="E30" s="94">
        <v>40.473999999999997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249</v>
      </c>
      <c r="B34" s="100">
        <v>51110.074321400702</v>
      </c>
      <c r="C34" s="94">
        <v>0</v>
      </c>
      <c r="D34" s="94">
        <v>0</v>
      </c>
      <c r="E34" s="94">
        <v>0</v>
      </c>
      <c r="F34" s="94">
        <v>0</v>
      </c>
      <c r="G34" s="94">
        <v>6921.8797732230096</v>
      </c>
      <c r="H34" s="94">
        <v>0</v>
      </c>
      <c r="I34" s="94">
        <v>0</v>
      </c>
      <c r="J34" s="94">
        <v>275.00471866553198</v>
      </c>
      <c r="K34" s="100">
        <v>43913.189829512201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GCUFCajKD3oKsSou1YdFYW+1KAfpL8rUoo8of/yxKJNVlrkiyk1NQscgbqv4aPECL8r3IhS1i//VOcfwoDwfwA==" saltValue="kLy0H+uicTK9/oe5YSEhVg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J37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Contents'!C34</f>
        <v>Table 2.16</v>
      </c>
      <c r="B1" s="168"/>
      <c r="C1" s="40"/>
    </row>
    <row r="2" spans="1:10" ht="16.5" customHeight="1" x14ac:dyDescent="0.3">
      <c r="A2" s="4" t="str">
        <f>"AIF: "&amp;'Table of Contents'!A34&amp;", "&amp;'Table of Contents'!A3</f>
        <v>AIF: Total Net Sales, 2017:Q3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223</v>
      </c>
      <c r="B8" s="100">
        <v>1799.172</v>
      </c>
      <c r="C8" s="94">
        <v>213.02099999999999</v>
      </c>
      <c r="D8" s="94">
        <v>-86.093000000000004</v>
      </c>
      <c r="E8" s="94">
        <v>1568.7159999999999</v>
      </c>
      <c r="F8" s="94">
        <v>0</v>
      </c>
      <c r="G8" s="94">
        <v>-22.765000000000001</v>
      </c>
      <c r="H8" s="94">
        <v>-5.8639999999999999</v>
      </c>
      <c r="I8" s="94">
        <v>130.72</v>
      </c>
      <c r="J8" s="100">
        <v>1.4370000000000001</v>
      </c>
    </row>
    <row r="9" spans="1:10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227</v>
      </c>
      <c r="B12" s="100">
        <v>21</v>
      </c>
      <c r="C12" s="94">
        <v>0</v>
      </c>
      <c r="D12" s="94">
        <v>0</v>
      </c>
      <c r="E12" s="94">
        <v>12</v>
      </c>
      <c r="F12" s="94">
        <v>0</v>
      </c>
      <c r="G12" s="94">
        <v>0</v>
      </c>
      <c r="H12" s="94">
        <v>0</v>
      </c>
      <c r="I12" s="94">
        <v>0</v>
      </c>
      <c r="J12" s="100">
        <v>9</v>
      </c>
    </row>
    <row r="13" spans="1:10" ht="16.5" customHeight="1" x14ac:dyDescent="0.3">
      <c r="A13" s="46" t="s">
        <v>228</v>
      </c>
      <c r="B13" s="6">
        <v>1252.479253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1252.479253</v>
      </c>
      <c r="J13" s="6">
        <v>0</v>
      </c>
    </row>
    <row r="14" spans="1:10" ht="16.5" customHeight="1" x14ac:dyDescent="0.3">
      <c r="A14" s="46" t="s">
        <v>229</v>
      </c>
      <c r="B14" s="100">
        <v>17385</v>
      </c>
      <c r="C14" s="94">
        <v>8059</v>
      </c>
      <c r="D14" s="94">
        <v>4664</v>
      </c>
      <c r="E14" s="94">
        <v>3621</v>
      </c>
      <c r="F14" s="94">
        <v>1</v>
      </c>
      <c r="G14" s="94">
        <v>0</v>
      </c>
      <c r="H14" s="94">
        <v>0</v>
      </c>
      <c r="I14" s="94">
        <v>0</v>
      </c>
      <c r="J14" s="100">
        <v>1040</v>
      </c>
    </row>
    <row r="15" spans="1:10" ht="16.5" customHeight="1" x14ac:dyDescent="0.3">
      <c r="A15" s="46" t="s">
        <v>230</v>
      </c>
      <c r="B15" s="6">
        <v>155.54675030000001</v>
      </c>
      <c r="C15" s="102">
        <v>-37.423858699999997</v>
      </c>
      <c r="D15" s="102">
        <v>48.071644999999997</v>
      </c>
      <c r="E15" s="102">
        <v>68.912236859999993</v>
      </c>
      <c r="F15" s="102">
        <v>-10.8530794</v>
      </c>
      <c r="G15" s="102">
        <v>-0.62182630000000005</v>
      </c>
      <c r="H15" s="102">
        <v>0</v>
      </c>
      <c r="I15" s="102">
        <v>-1.4612440000000001E-2</v>
      </c>
      <c r="J15" s="6">
        <v>87.476245199999994</v>
      </c>
    </row>
    <row r="16" spans="1:10" ht="16.5" customHeight="1" x14ac:dyDescent="0.3">
      <c r="A16" s="46" t="s">
        <v>231</v>
      </c>
      <c r="B16" s="100">
        <v>-300</v>
      </c>
      <c r="C16" s="94">
        <v>700</v>
      </c>
      <c r="D16" s="94">
        <v>-1100</v>
      </c>
      <c r="E16" s="94">
        <v>0</v>
      </c>
      <c r="F16" s="94">
        <v>1400</v>
      </c>
      <c r="G16" s="94">
        <v>-1300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16687.64</v>
      </c>
      <c r="C17" s="102">
        <v>2202.2179999999998</v>
      </c>
      <c r="D17" s="102">
        <v>863.32799999999997</v>
      </c>
      <c r="E17" s="102">
        <v>4134.5159999999996</v>
      </c>
      <c r="F17" s="102">
        <v>0.20799999999999999</v>
      </c>
      <c r="G17" s="102">
        <v>0</v>
      </c>
      <c r="H17" s="102">
        <v>191.74799999999999</v>
      </c>
      <c r="I17" s="102">
        <v>2680.61</v>
      </c>
      <c r="J17" s="6">
        <v>6615.0119999999997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-11867.699941270001</v>
      </c>
      <c r="C19" s="102">
        <v>5789.4040315488301</v>
      </c>
      <c r="D19" s="102">
        <v>-49341.586201224003</v>
      </c>
      <c r="E19" s="102">
        <v>41443.092535465301</v>
      </c>
      <c r="F19" s="102">
        <v>-77529.963305761994</v>
      </c>
      <c r="G19" s="102">
        <v>-18194.953665825</v>
      </c>
      <c r="H19" s="102">
        <v>35966.6925672</v>
      </c>
      <c r="I19" s="102">
        <v>26980.191721001102</v>
      </c>
      <c r="J19" s="6">
        <v>23019.422376325801</v>
      </c>
    </row>
    <row r="20" spans="1:10" ht="16.5" customHeight="1" x14ac:dyDescent="0.3">
      <c r="A20" s="46" t="s">
        <v>235</v>
      </c>
      <c r="B20" s="100">
        <v>15492</v>
      </c>
      <c r="C20" s="94">
        <v>0</v>
      </c>
      <c r="D20" s="94">
        <v>0</v>
      </c>
      <c r="E20" s="94">
        <v>0</v>
      </c>
      <c r="F20" s="94">
        <v>140</v>
      </c>
      <c r="G20" s="94">
        <v>0</v>
      </c>
      <c r="H20" s="94">
        <v>0</v>
      </c>
      <c r="I20" s="94">
        <v>401</v>
      </c>
      <c r="J20" s="100">
        <v>14952</v>
      </c>
    </row>
    <row r="21" spans="1:10" ht="16.5" customHeight="1" x14ac:dyDescent="0.3">
      <c r="A21" s="46" t="s">
        <v>236</v>
      </c>
      <c r="B21" s="6">
        <v>-227.81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-88.54</v>
      </c>
      <c r="I21" s="102">
        <v>0</v>
      </c>
      <c r="J21" s="6">
        <v>-139.27000000000001</v>
      </c>
    </row>
    <row r="22" spans="1:10" ht="16.5" customHeight="1" x14ac:dyDescent="0.3">
      <c r="A22" s="46" t="s">
        <v>237</v>
      </c>
      <c r="B22" s="100">
        <v>299.69</v>
      </c>
      <c r="C22" s="94">
        <v>-88.75</v>
      </c>
      <c r="D22" s="94">
        <v>114.95</v>
      </c>
      <c r="E22" s="94">
        <v>210.97</v>
      </c>
      <c r="F22" s="94">
        <v>0</v>
      </c>
      <c r="G22" s="94">
        <v>0</v>
      </c>
      <c r="H22" s="94">
        <v>4.7699999999999996</v>
      </c>
      <c r="I22" s="94">
        <v>6.28</v>
      </c>
      <c r="J22" s="100">
        <v>51.48</v>
      </c>
    </row>
    <row r="23" spans="1:10" ht="16.5" customHeight="1" x14ac:dyDescent="0.3">
      <c r="A23" s="46" t="s">
        <v>238</v>
      </c>
      <c r="B23" s="6">
        <v>1078</v>
      </c>
      <c r="C23" s="102">
        <v>-1104</v>
      </c>
      <c r="D23" s="102">
        <v>-3363</v>
      </c>
      <c r="E23" s="102">
        <v>-1504</v>
      </c>
      <c r="F23" s="102">
        <v>263</v>
      </c>
      <c r="G23" s="102">
        <v>0</v>
      </c>
      <c r="H23" s="102">
        <v>0</v>
      </c>
      <c r="I23" s="102">
        <v>2327</v>
      </c>
      <c r="J23" s="6">
        <v>4459</v>
      </c>
    </row>
    <row r="24" spans="1:10" ht="16.5" customHeight="1" x14ac:dyDescent="0.3">
      <c r="A24" s="46" t="s">
        <v>239</v>
      </c>
      <c r="B24" s="100">
        <v>204.63136826442701</v>
      </c>
      <c r="C24" s="94">
        <v>30.60700156</v>
      </c>
      <c r="D24" s="94">
        <v>35.259316224558702</v>
      </c>
      <c r="E24" s="94">
        <v>-31.26599989</v>
      </c>
      <c r="F24" s="94">
        <v>0</v>
      </c>
      <c r="G24" s="94">
        <v>0</v>
      </c>
      <c r="H24" s="94">
        <v>0.18099999999999999</v>
      </c>
      <c r="I24" s="94">
        <v>4.3141280000000002</v>
      </c>
      <c r="J24" s="100">
        <v>165.53592236986799</v>
      </c>
    </row>
    <row r="25" spans="1:10" ht="16.5" customHeight="1" x14ac:dyDescent="0.3">
      <c r="A25" s="46" t="s">
        <v>240</v>
      </c>
      <c r="B25" s="6">
        <v>16453</v>
      </c>
      <c r="C25" s="102">
        <v>6640</v>
      </c>
      <c r="D25" s="102">
        <v>5201</v>
      </c>
      <c r="E25" s="102">
        <v>-361</v>
      </c>
      <c r="F25" s="102">
        <v>0</v>
      </c>
      <c r="G25" s="102">
        <v>0</v>
      </c>
      <c r="H25" s="102">
        <v>0</v>
      </c>
      <c r="I25" s="102">
        <v>696</v>
      </c>
      <c r="J25" s="6">
        <v>4277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1771.317</v>
      </c>
      <c r="C27" s="102">
        <v>-244.691</v>
      </c>
      <c r="D27" s="102">
        <v>1438.107</v>
      </c>
      <c r="E27" s="102">
        <v>471.28300000000002</v>
      </c>
      <c r="F27" s="102">
        <v>386.14299999999997</v>
      </c>
      <c r="G27" s="102">
        <v>0</v>
      </c>
      <c r="H27" s="102">
        <v>-391.29599999999999</v>
      </c>
      <c r="I27" s="102">
        <v>155.42699999999999</v>
      </c>
      <c r="J27" s="6">
        <v>-43.655999999999999</v>
      </c>
    </row>
    <row r="28" spans="1:10" ht="16.5" customHeight="1" x14ac:dyDescent="0.3">
      <c r="A28" s="46" t="s">
        <v>243</v>
      </c>
      <c r="B28" s="100">
        <v>-149.90924658</v>
      </c>
      <c r="C28" s="94">
        <v>-0.12442764000000001</v>
      </c>
      <c r="D28" s="94">
        <v>9.5812009000000007</v>
      </c>
      <c r="E28" s="94">
        <v>0.24041322000000001</v>
      </c>
      <c r="F28" s="94">
        <v>-207.43700788999999</v>
      </c>
      <c r="G28" s="94">
        <v>-101.87213979000001</v>
      </c>
      <c r="H28" s="94">
        <v>-1.2300114799999999</v>
      </c>
      <c r="I28" s="94">
        <v>0</v>
      </c>
      <c r="J28" s="100">
        <v>150.9327261</v>
      </c>
    </row>
    <row r="29" spans="1:10" ht="16.5" customHeight="1" x14ac:dyDescent="0.3">
      <c r="A29" s="46" t="s">
        <v>244</v>
      </c>
      <c r="B29" s="6">
        <v>15.7</v>
      </c>
      <c r="C29" s="102">
        <v>0</v>
      </c>
      <c r="D29" s="102">
        <v>0</v>
      </c>
      <c r="E29" s="102">
        <v>19.899999999999999</v>
      </c>
      <c r="F29" s="102">
        <v>0</v>
      </c>
      <c r="G29" s="102">
        <v>0</v>
      </c>
      <c r="H29" s="102">
        <v>0.09</v>
      </c>
      <c r="I29" s="102">
        <v>0</v>
      </c>
      <c r="J29" s="6">
        <v>-4.3</v>
      </c>
    </row>
    <row r="30" spans="1:10" ht="16.5" customHeight="1" x14ac:dyDescent="0.3">
      <c r="A30" s="46" t="s">
        <v>245</v>
      </c>
      <c r="B30" s="100">
        <v>21.082000000000001</v>
      </c>
      <c r="C30" s="94">
        <v>1.8</v>
      </c>
      <c r="D30" s="94">
        <v>-1.623</v>
      </c>
      <c r="E30" s="94">
        <v>13.019</v>
      </c>
      <c r="F30" s="94">
        <v>-18.029</v>
      </c>
      <c r="G30" s="94">
        <v>0</v>
      </c>
      <c r="H30" s="94">
        <v>0</v>
      </c>
      <c r="I30" s="94">
        <v>25.914999999999999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-1359</v>
      </c>
      <c r="C32" s="94">
        <v>191</v>
      </c>
      <c r="D32" s="94">
        <v>-950</v>
      </c>
      <c r="E32" s="94">
        <v>-12</v>
      </c>
      <c r="F32" s="94">
        <v>0</v>
      </c>
      <c r="G32" s="94">
        <v>-626</v>
      </c>
      <c r="H32" s="94">
        <v>25</v>
      </c>
      <c r="I32" s="94">
        <v>0</v>
      </c>
      <c r="J32" s="100">
        <v>13</v>
      </c>
    </row>
    <row r="33" spans="1:10" ht="16.5" customHeight="1" x14ac:dyDescent="0.3">
      <c r="A33" s="46" t="s">
        <v>248</v>
      </c>
      <c r="B33" s="6">
        <v>-7</v>
      </c>
      <c r="C33" s="102">
        <v>284</v>
      </c>
      <c r="D33" s="102">
        <v>-213</v>
      </c>
      <c r="E33" s="102">
        <v>-710</v>
      </c>
      <c r="F33" s="102">
        <v>-118</v>
      </c>
      <c r="G33" s="102">
        <v>0</v>
      </c>
      <c r="H33" s="102">
        <v>542</v>
      </c>
      <c r="I33" s="102">
        <v>0</v>
      </c>
      <c r="J33" s="6">
        <v>208</v>
      </c>
    </row>
    <row r="34" spans="1:10" ht="16.5" customHeight="1" x14ac:dyDescent="0.3">
      <c r="A34" s="46" t="s">
        <v>249</v>
      </c>
      <c r="B34" s="100">
        <v>178.177556902292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150.13216567432201</v>
      </c>
      <c r="J34" s="100">
        <v>28.045391227970299</v>
      </c>
    </row>
    <row r="35" spans="1:10" ht="16.5" customHeight="1" x14ac:dyDescent="0.3">
      <c r="A35" s="46" t="s">
        <v>250</v>
      </c>
      <c r="B35" s="6">
        <v>60.279843412449999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48.774805212449998</v>
      </c>
      <c r="J35" s="6">
        <v>11.5050382</v>
      </c>
    </row>
    <row r="36" spans="1:10" ht="16.5" customHeight="1" x14ac:dyDescent="0.3">
      <c r="A36" s="46" t="s">
        <v>251</v>
      </c>
      <c r="B36" s="100">
        <v>2639.0756000000001</v>
      </c>
      <c r="C36" s="94">
        <v>-131.4854</v>
      </c>
      <c r="D36" s="94">
        <v>-52.345399999999998</v>
      </c>
      <c r="E36" s="94">
        <v>1557.9233999999999</v>
      </c>
      <c r="F36" s="94">
        <v>-127.90309999999999</v>
      </c>
      <c r="G36" s="94">
        <v>-44.350700000000003</v>
      </c>
      <c r="H36" s="94">
        <v>65.037599999999998</v>
      </c>
      <c r="I36" s="94">
        <v>-121.5899</v>
      </c>
      <c r="J36" s="100">
        <v>1493.7891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tzCmoO2sSybOnzIdmz38Q+rjHu4sngjLGOrtlfuVhCTO+xW9PIL2RCE1vSAj1IAR2uNgPDXmvXe3nz5xj4Mbrg==" saltValue="jtSZ8QL7X0D0YIF37enUXA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N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tr">
        <f>'Table of Contents'!C35</f>
        <v>Table 2.17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tr">
        <f>"AIF: "&amp;'Table of Contents'!A35&amp;", "&amp;'Table of Contents'!A3</f>
        <v>AIF: Total Net Sales of Other Funds, 2017:Q3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223</v>
      </c>
      <c r="B8" s="113">
        <v>1.4370000000000001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1.4370000000000001</v>
      </c>
      <c r="K8" s="118" t="e">
        <f>#REF!</f>
        <v>#REF!</v>
      </c>
      <c r="L8" s="33">
        <v>1.4370000000000001</v>
      </c>
      <c r="M8" s="113">
        <v>0</v>
      </c>
    </row>
    <row r="9" spans="1:14" s="50" customFormat="1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f>#REF!</f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4" ht="16.5" customHeight="1" x14ac:dyDescent="0.3">
      <c r="A11" s="46" t="s">
        <v>226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f>#REF!</f>
        <v>#REF!</v>
      </c>
      <c r="L11" s="119">
        <v>0</v>
      </c>
      <c r="M11" s="114">
        <v>0</v>
      </c>
    </row>
    <row r="12" spans="1:14" ht="16.5" customHeight="1" x14ac:dyDescent="0.3">
      <c r="A12" s="46" t="s">
        <v>227</v>
      </c>
      <c r="B12" s="113">
        <v>9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10</v>
      </c>
      <c r="I12" s="32">
        <v>-2</v>
      </c>
      <c r="J12" s="113">
        <v>1</v>
      </c>
      <c r="K12" s="118" t="e">
        <f>#REF!</f>
        <v>#REF!</v>
      </c>
      <c r="L12" s="33">
        <v>12</v>
      </c>
      <c r="M12" s="113">
        <v>9</v>
      </c>
    </row>
    <row r="13" spans="1:14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f>#REF!</f>
        <v>#REF!</v>
      </c>
      <c r="L13" s="119">
        <v>0</v>
      </c>
      <c r="M13" s="114">
        <v>0</v>
      </c>
    </row>
    <row r="14" spans="1:14" ht="16.5" customHeight="1" x14ac:dyDescent="0.3">
      <c r="A14" s="46" t="s">
        <v>229</v>
      </c>
      <c r="B14" s="113">
        <v>1040</v>
      </c>
      <c r="C14" s="32">
        <v>0</v>
      </c>
      <c r="D14" s="32">
        <v>0</v>
      </c>
      <c r="E14" s="32">
        <v>0</v>
      </c>
      <c r="F14" s="32">
        <v>0</v>
      </c>
      <c r="G14" s="32">
        <v>15</v>
      </c>
      <c r="H14" s="32">
        <v>92</v>
      </c>
      <c r="I14" s="32">
        <v>828</v>
      </c>
      <c r="J14" s="113">
        <v>105</v>
      </c>
      <c r="K14" s="118" t="e">
        <f>#REF!</f>
        <v>#REF!</v>
      </c>
      <c r="L14" s="33">
        <v>0</v>
      </c>
      <c r="M14" s="113">
        <v>0</v>
      </c>
    </row>
    <row r="15" spans="1:14" ht="16.5" customHeight="1" x14ac:dyDescent="0.3">
      <c r="A15" s="46" t="s">
        <v>230</v>
      </c>
      <c r="B15" s="114">
        <v>87.476245199999994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f>#REF!</f>
        <v>#REF!</v>
      </c>
      <c r="L15" s="119">
        <v>0</v>
      </c>
      <c r="M15" s="114">
        <v>0</v>
      </c>
    </row>
    <row r="16" spans="1:14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6615.0119999999997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-85.385000000000005</v>
      </c>
      <c r="J17" s="114">
        <v>6700.3969999999999</v>
      </c>
      <c r="K17" s="118" t="e">
        <f>#REF!</f>
        <v>#REF!</v>
      </c>
      <c r="L17" s="119">
        <v>6615.0119999999997</v>
      </c>
      <c r="M17" s="114">
        <v>0</v>
      </c>
    </row>
    <row r="18" spans="1:13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f>#REF!</f>
        <v>#REF!</v>
      </c>
      <c r="L18" s="33">
        <v>0</v>
      </c>
      <c r="M18" s="113">
        <v>0</v>
      </c>
    </row>
    <row r="19" spans="1:13" ht="16.5" customHeight="1" x14ac:dyDescent="0.3">
      <c r="A19" s="46" t="s">
        <v>234</v>
      </c>
      <c r="B19" s="114">
        <v>23019.422376325801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688.42479600000001</v>
      </c>
      <c r="J19" s="114">
        <v>22330.997580325798</v>
      </c>
      <c r="K19" s="118" t="e">
        <f>#REF!</f>
        <v>#REF!</v>
      </c>
      <c r="L19" s="119">
        <v>23019.422376325801</v>
      </c>
      <c r="M19" s="114">
        <v>0</v>
      </c>
    </row>
    <row r="20" spans="1:13" ht="16.5" customHeight="1" x14ac:dyDescent="0.3">
      <c r="A20" s="46" t="s">
        <v>235</v>
      </c>
      <c r="B20" s="113">
        <v>14952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-139.27000000000001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-139.27000000000001</v>
      </c>
      <c r="J21" s="114">
        <v>0</v>
      </c>
      <c r="K21" s="118" t="e">
        <f>#REF!</f>
        <v>#REF!</v>
      </c>
      <c r="L21" s="119">
        <v>-139.27000000000001</v>
      </c>
      <c r="M21" s="114">
        <v>0</v>
      </c>
    </row>
    <row r="22" spans="1:13" ht="16.5" customHeight="1" x14ac:dyDescent="0.3">
      <c r="A22" s="46" t="s">
        <v>237</v>
      </c>
      <c r="B22" s="113">
        <v>51.48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5.7</v>
      </c>
      <c r="I22" s="32">
        <v>10.79</v>
      </c>
      <c r="J22" s="113">
        <v>34.520000000000003</v>
      </c>
      <c r="K22" s="118" t="e">
        <f>#REF!</f>
        <v>#REF!</v>
      </c>
      <c r="L22" s="33">
        <v>34.99</v>
      </c>
      <c r="M22" s="113">
        <v>0</v>
      </c>
    </row>
    <row r="23" spans="1:13" ht="16.5" customHeight="1" x14ac:dyDescent="0.3">
      <c r="A23" s="46" t="s">
        <v>238</v>
      </c>
      <c r="B23" s="114">
        <v>4459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604</v>
      </c>
      <c r="I23" s="115">
        <v>0</v>
      </c>
      <c r="J23" s="114">
        <v>3855</v>
      </c>
      <c r="K23" s="118" t="e">
        <f>#REF!</f>
        <v>#REF!</v>
      </c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165.53592236986799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2.9806865183185201</v>
      </c>
      <c r="I24" s="32">
        <v>15.81975441</v>
      </c>
      <c r="J24" s="113">
        <v>146.73548144154901</v>
      </c>
      <c r="K24" s="118" t="e">
        <f>#REF!</f>
        <v>#REF!</v>
      </c>
      <c r="L24" s="33">
        <v>164.77741336986799</v>
      </c>
      <c r="M24" s="113">
        <v>0.75850899999999999</v>
      </c>
    </row>
    <row r="25" spans="1:13" ht="16.5" customHeight="1" x14ac:dyDescent="0.3">
      <c r="A25" s="46" t="s">
        <v>240</v>
      </c>
      <c r="B25" s="114">
        <v>4277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-41</v>
      </c>
      <c r="I25" s="115">
        <v>-342</v>
      </c>
      <c r="J25" s="114">
        <v>4660</v>
      </c>
      <c r="K25" s="118" t="e">
        <f>#REF!</f>
        <v>#REF!</v>
      </c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-43.655999999999999</v>
      </c>
      <c r="C27" s="115">
        <v>0</v>
      </c>
      <c r="D27" s="115">
        <v>0</v>
      </c>
      <c r="E27" s="115">
        <v>0</v>
      </c>
      <c r="F27" s="115">
        <v>0</v>
      </c>
      <c r="G27" s="115">
        <v>-30.11</v>
      </c>
      <c r="H27" s="115">
        <v>16.843</v>
      </c>
      <c r="I27" s="115">
        <v>0</v>
      </c>
      <c r="J27" s="114">
        <v>-30.388999999999999</v>
      </c>
      <c r="K27" s="118" t="e">
        <f>#REF!</f>
        <v>#REF!</v>
      </c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150.9327261</v>
      </c>
      <c r="C28" s="32">
        <v>0</v>
      </c>
      <c r="D28" s="32">
        <v>0</v>
      </c>
      <c r="E28" s="32">
        <v>0</v>
      </c>
      <c r="F28" s="32">
        <v>185.69090087000001</v>
      </c>
      <c r="G28" s="32">
        <v>0</v>
      </c>
      <c r="H28" s="32">
        <v>0</v>
      </c>
      <c r="I28" s="32">
        <v>0</v>
      </c>
      <c r="J28" s="113">
        <v>-34.758174769999997</v>
      </c>
      <c r="K28" s="118" t="e">
        <f>#REF!</f>
        <v>#REF!</v>
      </c>
      <c r="L28" s="33">
        <v>150.9327261</v>
      </c>
      <c r="M28" s="113">
        <v>0</v>
      </c>
    </row>
    <row r="29" spans="1:13" ht="16.5" customHeight="1" x14ac:dyDescent="0.3">
      <c r="A29" s="46" t="s">
        <v>244</v>
      </c>
      <c r="B29" s="114">
        <v>-4.3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-4.3</v>
      </c>
      <c r="K29" s="118" t="e">
        <f>#REF!</f>
        <v>#REF!</v>
      </c>
      <c r="L29" s="119">
        <v>0</v>
      </c>
      <c r="M29" s="114">
        <v>-4.3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f>#REF!</f>
        <v>#REF!</v>
      </c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13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13</v>
      </c>
      <c r="J32" s="113">
        <v>0</v>
      </c>
      <c r="K32" s="118" t="e">
        <f>#REF!</f>
        <v>#REF!</v>
      </c>
      <c r="L32" s="33">
        <v>13</v>
      </c>
      <c r="M32" s="113">
        <v>0</v>
      </c>
    </row>
    <row r="33" spans="1:13" ht="16.5" customHeight="1" x14ac:dyDescent="0.3">
      <c r="A33" s="46" t="s">
        <v>248</v>
      </c>
      <c r="B33" s="114">
        <v>208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194</v>
      </c>
      <c r="J33" s="114">
        <v>14</v>
      </c>
      <c r="K33" s="118" t="e">
        <f>#REF!</f>
        <v>#REF!</v>
      </c>
      <c r="L33" s="119">
        <v>14</v>
      </c>
      <c r="M33" s="114">
        <v>0</v>
      </c>
    </row>
    <row r="34" spans="1:13" ht="16.5" customHeight="1" x14ac:dyDescent="0.3">
      <c r="A34" s="46" t="s">
        <v>249</v>
      </c>
      <c r="B34" s="113">
        <v>28.045391227970299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-34.699440075117003</v>
      </c>
      <c r="J34" s="113">
        <v>62.744831303086997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11.5050382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11.5050382</v>
      </c>
      <c r="I35" s="115">
        <v>0</v>
      </c>
      <c r="J35" s="114">
        <v>0</v>
      </c>
      <c r="K35" s="118" t="e">
        <f>#REF!</f>
        <v>#REF!</v>
      </c>
      <c r="L35" s="119">
        <v>11.5050382</v>
      </c>
      <c r="M35" s="114">
        <v>0</v>
      </c>
    </row>
    <row r="36" spans="1:13" ht="16.5" customHeight="1" x14ac:dyDescent="0.3">
      <c r="A36" s="46" t="s">
        <v>251</v>
      </c>
      <c r="B36" s="113">
        <v>1493.7891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1493.7891</v>
      </c>
      <c r="K36" s="118" t="e">
        <f>#REF!</f>
        <v>#REF!</v>
      </c>
      <c r="L36" s="33">
        <v>1493.7891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ngij477mmuWv/DkGoDlrLWB/Ys6WiyfGBM4FJELIbwofG5fu2uxpgGNsY+bZ5NUWV+PFNbRp/dS5jSkU4/B+lw==" saltValue="rY+jtpvRKh2MAgr+WVKaKw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Contents'!C36</f>
        <v>Table 2.18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Contents'!A36&amp;", "&amp;'Table of Contents'!A3</f>
        <v>AIF: Total Net Sales of ETFs and Funds of Funds, 2017:Q3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 t="e">
        <f>#REF!</f>
        <v>#REF!</v>
      </c>
      <c r="G8" s="100">
        <v>97.667000000000002</v>
      </c>
      <c r="H8" s="94">
        <v>83.638999999999996</v>
      </c>
      <c r="I8" s="94">
        <v>11.98</v>
      </c>
      <c r="J8" s="94">
        <v>0.61099999999999999</v>
      </c>
      <c r="K8" s="100">
        <v>1.4370000000000001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 t="e">
        <f>#REF!</f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 t="e">
        <f>#REF!</f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 t="e">
        <f>#REF!</f>
        <v>#REF!</v>
      </c>
      <c r="G14" s="100">
        <v>-147.97999999999999</v>
      </c>
      <c r="H14" s="94">
        <v>126.611</v>
      </c>
      <c r="I14" s="94">
        <v>396.91899999999998</v>
      </c>
      <c r="J14" s="94">
        <v>4271.777</v>
      </c>
      <c r="K14" s="100">
        <v>-4943.2870000000003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42.037783410000003</v>
      </c>
      <c r="H15" s="102">
        <v>-43.878951999999998</v>
      </c>
      <c r="I15" s="102">
        <v>85.916735439999997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 t="e">
        <f>#REF!</f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706.19200000000001</v>
      </c>
      <c r="H17" s="102">
        <v>17.763000000000002</v>
      </c>
      <c r="I17" s="102">
        <v>-1.2729999999999999</v>
      </c>
      <c r="J17" s="102">
        <v>564.07500000000005</v>
      </c>
      <c r="K17" s="6">
        <v>125.627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 t="e">
        <f>#REF!</f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40</v>
      </c>
      <c r="C19" s="102">
        <v>40</v>
      </c>
      <c r="D19" s="102">
        <v>0</v>
      </c>
      <c r="E19" s="6">
        <v>0</v>
      </c>
      <c r="F19" s="108"/>
      <c r="G19" s="6">
        <v>64835.4229053913</v>
      </c>
      <c r="H19" s="102">
        <v>1798.65030530636</v>
      </c>
      <c r="I19" s="102">
        <v>2139.08998133868</v>
      </c>
      <c r="J19" s="102">
        <v>30541.856317895599</v>
      </c>
      <c r="K19" s="6">
        <v>30355.826300850698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100">
        <v>0</v>
      </c>
      <c r="F20" s="108" t="e">
        <f>#REF!</f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-203.48</v>
      </c>
      <c r="H21" s="102">
        <v>0</v>
      </c>
      <c r="I21" s="102">
        <v>0</v>
      </c>
      <c r="J21" s="102">
        <v>-88.54</v>
      </c>
      <c r="K21" s="6">
        <v>-114.94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 t="e">
        <f>#REF!</f>
        <v>#REF!</v>
      </c>
      <c r="G22" s="100">
        <v>1.79</v>
      </c>
      <c r="H22" s="94">
        <v>0</v>
      </c>
      <c r="I22" s="94">
        <v>0</v>
      </c>
      <c r="J22" s="94">
        <v>0</v>
      </c>
      <c r="K22" s="100">
        <v>1.79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1620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 t="e">
        <f>#REF!</f>
        <v>#REF!</v>
      </c>
      <c r="G24" s="100">
        <v>45.680999999999997</v>
      </c>
      <c r="H24" s="94">
        <v>-2.8079999999999998</v>
      </c>
      <c r="I24" s="94">
        <v>3.4590000000000001</v>
      </c>
      <c r="J24" s="94">
        <v>0</v>
      </c>
      <c r="K24" s="100">
        <v>45.03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802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 t="e">
        <f>#REF!</f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165.32</v>
      </c>
      <c r="H27" s="102">
        <v>-76.415000000000006</v>
      </c>
      <c r="I27" s="102">
        <v>156.63999999999999</v>
      </c>
      <c r="J27" s="102">
        <v>150.83699999999999</v>
      </c>
      <c r="K27" s="6">
        <v>-65.742000000000004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 t="e">
        <f>#REF!</f>
        <v>#REF!</v>
      </c>
      <c r="G28" s="100">
        <v>55.905717439999997</v>
      </c>
      <c r="H28" s="94">
        <v>0</v>
      </c>
      <c r="I28" s="94">
        <v>2.4455147400000001</v>
      </c>
      <c r="J28" s="94">
        <v>0.24041322000000001</v>
      </c>
      <c r="K28" s="100">
        <v>53.219789480000003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 t="e">
        <f>#REF!</f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 t="e">
        <f>#REF!</f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93</v>
      </c>
      <c r="C33" s="102">
        <v>93</v>
      </c>
      <c r="D33" s="102">
        <v>0</v>
      </c>
      <c r="E33" s="6">
        <v>0</v>
      </c>
      <c r="F33" s="108"/>
      <c r="G33" s="6">
        <v>-354</v>
      </c>
      <c r="H33" s="102">
        <v>-211</v>
      </c>
      <c r="I33" s="102">
        <v>-331</v>
      </c>
      <c r="J33" s="102">
        <v>183</v>
      </c>
      <c r="K33" s="6">
        <v>5</v>
      </c>
    </row>
    <row r="34" spans="1:11" ht="16.5" customHeight="1" x14ac:dyDescent="0.3">
      <c r="A34" s="46" t="s">
        <v>249</v>
      </c>
      <c r="B34" s="100">
        <v>779.93152132020805</v>
      </c>
      <c r="C34" s="94">
        <v>0</v>
      </c>
      <c r="D34" s="94">
        <v>0</v>
      </c>
      <c r="E34" s="100">
        <v>779.93152132020805</v>
      </c>
      <c r="F34" s="108" t="e">
        <f>#REF!</f>
        <v>#REF!</v>
      </c>
      <c r="G34" s="100">
        <v>307.10999707552298</v>
      </c>
      <c r="H34" s="94">
        <v>0</v>
      </c>
      <c r="I34" s="94">
        <v>0</v>
      </c>
      <c r="J34" s="94">
        <v>0</v>
      </c>
      <c r="K34" s="100">
        <v>307.10999707552298</v>
      </c>
    </row>
    <row r="35" spans="1:11" ht="16.5" customHeight="1" x14ac:dyDescent="0.3">
      <c r="A35" s="46" t="s">
        <v>250</v>
      </c>
      <c r="B35" s="6">
        <v>-20.745321413999999</v>
      </c>
      <c r="C35" s="102">
        <v>0</v>
      </c>
      <c r="D35" s="102">
        <v>0</v>
      </c>
      <c r="E35" s="6">
        <v>0</v>
      </c>
      <c r="F35" s="108"/>
      <c r="G35" s="6">
        <v>96.398867576876995</v>
      </c>
      <c r="H35" s="102">
        <v>0</v>
      </c>
      <c r="I35" s="102">
        <v>0</v>
      </c>
      <c r="J35" s="102">
        <v>-12.895661820507</v>
      </c>
      <c r="K35" s="6">
        <v>109.294529397384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 t="e">
        <f>#REF!</f>
        <v>#REF!</v>
      </c>
      <c r="G36" s="100">
        <v>2123.6959000000002</v>
      </c>
      <c r="H36" s="94">
        <v>-74.384799999999998</v>
      </c>
      <c r="I36" s="94">
        <v>17.7441</v>
      </c>
      <c r="J36" s="94">
        <v>987.62450000000001</v>
      </c>
      <c r="K36" s="100">
        <v>1192.7121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RB7908D+mo1U/dRw6kggvvRcAMtd6E7JKdD9lpeM1Ata0pvZXmplwdMb8x/oTfRtgJdSEzx4BzyaWjLRi4dxlg==" saltValue="ZwiOWRmAx5nF3iEGTtrqHQ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M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Contents'!C37</f>
        <v>Table 2.19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Contents'!A37&amp;", "&amp;'Table of Contents'!A3</f>
        <v>AIF: Total Net Sales of Institutional Funds, 2017:Q3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100">
        <v>1602.3689999999999</v>
      </c>
      <c r="C8" s="94">
        <v>191.15600000000001</v>
      </c>
      <c r="D8" s="94">
        <v>-143.68199999999999</v>
      </c>
      <c r="E8" s="94">
        <v>1545.8510000000001</v>
      </c>
      <c r="F8" s="94">
        <v>0</v>
      </c>
      <c r="G8" s="94">
        <v>9.0440000000000005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12366</v>
      </c>
      <c r="C14" s="94">
        <v>7450</v>
      </c>
      <c r="D14" s="94">
        <v>4676</v>
      </c>
      <c r="E14" s="94">
        <v>239</v>
      </c>
      <c r="F14" s="94">
        <v>1</v>
      </c>
      <c r="G14" s="94">
        <v>0</v>
      </c>
      <c r="H14" s="94">
        <v>15</v>
      </c>
      <c r="I14" s="94">
        <v>92</v>
      </c>
      <c r="J14" s="94">
        <v>0</v>
      </c>
      <c r="K14" s="100">
        <v>-107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15445.078</v>
      </c>
      <c r="C17" s="102">
        <v>2177.393</v>
      </c>
      <c r="D17" s="102">
        <v>877.70600000000002</v>
      </c>
      <c r="E17" s="102">
        <v>4181.0640000000003</v>
      </c>
      <c r="F17" s="102">
        <v>0.20799999999999999</v>
      </c>
      <c r="G17" s="102">
        <v>1451.9179999999999</v>
      </c>
      <c r="H17" s="102">
        <v>0</v>
      </c>
      <c r="I17" s="102">
        <v>0</v>
      </c>
      <c r="J17" s="102">
        <v>-56.576999999999998</v>
      </c>
      <c r="K17" s="6">
        <v>6813.366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1487.4385400372801</v>
      </c>
      <c r="C19" s="102">
        <v>-1159.8882523002001</v>
      </c>
      <c r="D19" s="102">
        <v>1152.16375121905</v>
      </c>
      <c r="E19" s="102">
        <v>-3931.5325907099</v>
      </c>
      <c r="F19" s="102">
        <v>1318.13039389556</v>
      </c>
      <c r="G19" s="102">
        <v>3420.14044193277</v>
      </c>
      <c r="H19" s="102">
        <v>0</v>
      </c>
      <c r="I19" s="102">
        <v>0</v>
      </c>
      <c r="J19" s="102">
        <v>688.42479600000001</v>
      </c>
      <c r="K19" s="6">
        <v>0</v>
      </c>
    </row>
    <row r="20" spans="1:11" ht="16.5" customHeight="1" x14ac:dyDescent="0.3">
      <c r="A20" s="46" t="s">
        <v>235</v>
      </c>
      <c r="B20" s="100">
        <v>15369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-101.08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-101.08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238</v>
      </c>
      <c r="B23" s="6">
        <v>5319</v>
      </c>
      <c r="C23" s="102">
        <v>-887</v>
      </c>
      <c r="D23" s="102">
        <v>-2469</v>
      </c>
      <c r="E23" s="102">
        <v>277</v>
      </c>
      <c r="F23" s="102">
        <v>542</v>
      </c>
      <c r="G23" s="102">
        <v>2164</v>
      </c>
      <c r="H23" s="102">
        <v>0</v>
      </c>
      <c r="I23" s="102">
        <v>494</v>
      </c>
      <c r="J23" s="102">
        <v>0</v>
      </c>
      <c r="K23" s="6">
        <v>5198</v>
      </c>
    </row>
    <row r="24" spans="1:11" ht="16.5" customHeight="1" x14ac:dyDescent="0.3">
      <c r="A24" s="46" t="s">
        <v>239</v>
      </c>
      <c r="B24" s="100">
        <v>172.22650007276101</v>
      </c>
      <c r="C24" s="94">
        <v>22.401002030000001</v>
      </c>
      <c r="D24" s="94">
        <v>18.2124476345587</v>
      </c>
      <c r="E24" s="94">
        <v>-31.26599989</v>
      </c>
      <c r="F24" s="94">
        <v>0</v>
      </c>
      <c r="G24" s="94">
        <v>4.3141280000000002</v>
      </c>
      <c r="H24" s="94">
        <v>0</v>
      </c>
      <c r="I24" s="94">
        <v>2.9806865183185201</v>
      </c>
      <c r="J24" s="94">
        <v>13.51175441</v>
      </c>
      <c r="K24" s="100">
        <v>142.072481369884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0.17699999999999999</v>
      </c>
      <c r="C30" s="94">
        <v>1.8</v>
      </c>
      <c r="D30" s="94">
        <v>-1.623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249</v>
      </c>
      <c r="B34" s="100">
        <v>-952.66143466732001</v>
      </c>
      <c r="C34" s="94">
        <v>0</v>
      </c>
      <c r="D34" s="94">
        <v>0</v>
      </c>
      <c r="E34" s="94">
        <v>0</v>
      </c>
      <c r="F34" s="94">
        <v>0</v>
      </c>
      <c r="G34" s="94">
        <v>143.75900816862301</v>
      </c>
      <c r="H34" s="94">
        <v>0</v>
      </c>
      <c r="I34" s="94">
        <v>0</v>
      </c>
      <c r="J34" s="94">
        <v>2.49962127432606</v>
      </c>
      <c r="K34" s="100">
        <v>-1098.9200641103</v>
      </c>
    </row>
    <row r="35" spans="1:13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C8DwMriXaJlrDPNshE+kWrsoXeRnIhextGG24ysPKTpnPsoVrjYtwgDkgOZCWwAFsn5DSKUuIiO/Izfv0HZvg==" saltValue="H66zGMhWOGq0g2f54yuLag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K37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tr">
        <f>'Table of Contents'!C40</f>
        <v>Table 2.20</v>
      </c>
      <c r="B1" s="168"/>
      <c r="C1" s="40"/>
    </row>
    <row r="2" spans="1:11" ht="16.5" customHeight="1" x14ac:dyDescent="0.3">
      <c r="A2" s="110" t="str">
        <f>"AIF: "&amp;'Table of Contents'!A40&amp;", "&amp;'Table of Contents'!A3</f>
        <v>AIF: Total Sales, 2017:Q3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227</v>
      </c>
      <c r="B12" s="100">
        <v>27</v>
      </c>
      <c r="C12" s="94">
        <v>0</v>
      </c>
      <c r="D12" s="94">
        <v>0</v>
      </c>
      <c r="E12" s="94">
        <v>14</v>
      </c>
      <c r="F12" s="94">
        <v>0</v>
      </c>
      <c r="G12" s="94">
        <v>0</v>
      </c>
      <c r="H12" s="94">
        <v>0</v>
      </c>
      <c r="I12" s="94">
        <v>0</v>
      </c>
      <c r="J12" s="100">
        <v>13</v>
      </c>
    </row>
    <row r="13" spans="1:11" ht="16.5" customHeight="1" x14ac:dyDescent="0.3">
      <c r="A13" s="46" t="s">
        <v>228</v>
      </c>
      <c r="B13" s="6">
        <v>1572.33512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1572.33512</v>
      </c>
      <c r="J13" s="6">
        <v>0</v>
      </c>
    </row>
    <row r="14" spans="1:11" ht="16.5" customHeight="1" x14ac:dyDescent="0.3">
      <c r="A14" s="46" t="s">
        <v>229</v>
      </c>
      <c r="B14" s="100">
        <v>41489</v>
      </c>
      <c r="C14" s="94">
        <v>18129</v>
      </c>
      <c r="D14" s="94">
        <v>15667</v>
      </c>
      <c r="E14" s="94">
        <v>6400</v>
      </c>
      <c r="F14" s="94">
        <v>2</v>
      </c>
      <c r="G14" s="94">
        <v>0</v>
      </c>
      <c r="H14" s="94">
        <v>0</v>
      </c>
      <c r="I14" s="94">
        <v>0</v>
      </c>
      <c r="J14" s="100">
        <v>1291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66980.388999999996</v>
      </c>
      <c r="C17" s="102">
        <v>3516.4340000000002</v>
      </c>
      <c r="D17" s="102">
        <v>8309.7019999999993</v>
      </c>
      <c r="E17" s="102">
        <v>40037.777999999998</v>
      </c>
      <c r="F17" s="102">
        <v>0.28699999999999998</v>
      </c>
      <c r="G17" s="102">
        <v>0</v>
      </c>
      <c r="H17" s="102">
        <v>222.19300000000001</v>
      </c>
      <c r="I17" s="102">
        <v>4043.8069999999998</v>
      </c>
      <c r="J17" s="6">
        <v>10850.188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235</v>
      </c>
      <c r="B20" s="100">
        <v>51457</v>
      </c>
      <c r="C20" s="94">
        <v>0</v>
      </c>
      <c r="D20" s="94">
        <v>0</v>
      </c>
      <c r="E20" s="94">
        <v>0</v>
      </c>
      <c r="F20" s="94">
        <v>672</v>
      </c>
      <c r="G20" s="94">
        <v>0</v>
      </c>
      <c r="H20" s="94">
        <v>0</v>
      </c>
      <c r="I20" s="94">
        <v>589</v>
      </c>
      <c r="J20" s="100">
        <v>50196</v>
      </c>
    </row>
    <row r="21" spans="1:10" ht="16.5" customHeight="1" x14ac:dyDescent="0.3">
      <c r="A21" s="46" t="s">
        <v>236</v>
      </c>
      <c r="B21" s="6">
        <v>36.72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1.81</v>
      </c>
      <c r="I21" s="102">
        <v>0</v>
      </c>
      <c r="J21" s="6">
        <v>34.909999999999997</v>
      </c>
    </row>
    <row r="22" spans="1:10" ht="16.5" customHeight="1" x14ac:dyDescent="0.3">
      <c r="A22" s="46" t="s">
        <v>237</v>
      </c>
      <c r="B22" s="100">
        <v>1367.13</v>
      </c>
      <c r="C22" s="94">
        <v>23.94</v>
      </c>
      <c r="D22" s="94">
        <v>198.59</v>
      </c>
      <c r="E22" s="94">
        <v>1010.07</v>
      </c>
      <c r="F22" s="94">
        <v>0</v>
      </c>
      <c r="G22" s="94">
        <v>0</v>
      </c>
      <c r="H22" s="94">
        <v>6.76</v>
      </c>
      <c r="I22" s="94">
        <v>9.2899999999999991</v>
      </c>
      <c r="J22" s="100">
        <v>118.48</v>
      </c>
    </row>
    <row r="23" spans="1:10" ht="16.5" customHeight="1" x14ac:dyDescent="0.3">
      <c r="A23" s="46" t="s">
        <v>238</v>
      </c>
      <c r="B23" s="6">
        <v>38595</v>
      </c>
      <c r="C23" s="102">
        <v>1505</v>
      </c>
      <c r="D23" s="102">
        <v>6739</v>
      </c>
      <c r="E23" s="102">
        <v>11213</v>
      </c>
      <c r="F23" s="102">
        <v>3868</v>
      </c>
      <c r="G23" s="102">
        <v>0</v>
      </c>
      <c r="H23" s="102">
        <v>0</v>
      </c>
      <c r="I23" s="102">
        <v>3425</v>
      </c>
      <c r="J23" s="6">
        <v>11845</v>
      </c>
    </row>
    <row r="24" spans="1:10" ht="16.5" customHeight="1" x14ac:dyDescent="0.3">
      <c r="A24" s="46" t="s">
        <v>239</v>
      </c>
      <c r="B24" s="100">
        <v>468.61463787858202</v>
      </c>
      <c r="C24" s="94">
        <v>60.581607560000002</v>
      </c>
      <c r="D24" s="94">
        <v>64.762316224558703</v>
      </c>
      <c r="E24" s="94">
        <v>4.5960001100000003</v>
      </c>
      <c r="F24" s="94">
        <v>0</v>
      </c>
      <c r="G24" s="94">
        <v>0</v>
      </c>
      <c r="H24" s="94">
        <v>0.21299999999999999</v>
      </c>
      <c r="I24" s="94">
        <v>15.903</v>
      </c>
      <c r="J24" s="100">
        <v>322.55871398402297</v>
      </c>
    </row>
    <row r="25" spans="1:10" ht="16.5" customHeight="1" x14ac:dyDescent="0.3">
      <c r="A25" s="46" t="s">
        <v>240</v>
      </c>
      <c r="B25" s="6">
        <v>32563</v>
      </c>
      <c r="C25" s="102">
        <v>9319</v>
      </c>
      <c r="D25" s="102">
        <v>13894</v>
      </c>
      <c r="E25" s="102">
        <v>657</v>
      </c>
      <c r="F25" s="102">
        <v>0</v>
      </c>
      <c r="G25" s="102">
        <v>0</v>
      </c>
      <c r="H25" s="102">
        <v>0</v>
      </c>
      <c r="I25" s="102">
        <v>1449</v>
      </c>
      <c r="J25" s="6">
        <v>7244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6876.4530000000004</v>
      </c>
      <c r="C27" s="102">
        <v>885.06899999999996</v>
      </c>
      <c r="D27" s="102">
        <v>2433.61</v>
      </c>
      <c r="E27" s="102">
        <v>1163.27</v>
      </c>
      <c r="F27" s="102">
        <v>1244.895</v>
      </c>
      <c r="G27" s="102">
        <v>0</v>
      </c>
      <c r="H27" s="102">
        <v>654.34100000000001</v>
      </c>
      <c r="I27" s="102">
        <v>176.489</v>
      </c>
      <c r="J27" s="6">
        <v>318.779</v>
      </c>
    </row>
    <row r="28" spans="1:10" ht="16.5" customHeight="1" x14ac:dyDescent="0.3">
      <c r="A28" s="46" t="s">
        <v>243</v>
      </c>
      <c r="B28" s="100">
        <v>285.81988869999998</v>
      </c>
      <c r="C28" s="94">
        <v>9.9671860000000001E-2</v>
      </c>
      <c r="D28" s="94">
        <v>12.319396599999999</v>
      </c>
      <c r="E28" s="94">
        <v>0.42294500000000002</v>
      </c>
      <c r="F28" s="94">
        <v>15.20327679</v>
      </c>
      <c r="G28" s="94">
        <v>0.69625864999999998</v>
      </c>
      <c r="H28" s="94">
        <v>5.1984600000000002E-3</v>
      </c>
      <c r="I28" s="94">
        <v>0</v>
      </c>
      <c r="J28" s="100">
        <v>257.07314134000001</v>
      </c>
    </row>
    <row r="29" spans="1:10" ht="16.5" customHeight="1" x14ac:dyDescent="0.3">
      <c r="A29" s="46" t="s">
        <v>244</v>
      </c>
      <c r="B29" s="6">
        <v>41.9</v>
      </c>
      <c r="C29" s="102">
        <v>0</v>
      </c>
      <c r="D29" s="102">
        <v>0</v>
      </c>
      <c r="E29" s="102">
        <v>21.9</v>
      </c>
      <c r="F29" s="102">
        <v>0</v>
      </c>
      <c r="G29" s="102">
        <v>0</v>
      </c>
      <c r="H29" s="102">
        <v>9.9</v>
      </c>
      <c r="I29" s="102">
        <v>0</v>
      </c>
      <c r="J29" s="6">
        <v>10.1</v>
      </c>
    </row>
    <row r="30" spans="1:10" ht="16.5" customHeight="1" x14ac:dyDescent="0.3">
      <c r="A30" s="46" t="s">
        <v>245</v>
      </c>
      <c r="B30" s="100">
        <v>76.183999999999997</v>
      </c>
      <c r="C30" s="94">
        <v>1.8</v>
      </c>
      <c r="D30" s="94">
        <v>0</v>
      </c>
      <c r="E30" s="94">
        <v>26.318000000000001</v>
      </c>
      <c r="F30" s="94">
        <v>2.35</v>
      </c>
      <c r="G30" s="94">
        <v>0</v>
      </c>
      <c r="H30" s="94">
        <v>0</v>
      </c>
      <c r="I30" s="94">
        <v>45.716000000000001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1368</v>
      </c>
      <c r="C32" s="94">
        <v>803</v>
      </c>
      <c r="D32" s="94">
        <v>64</v>
      </c>
      <c r="E32" s="94">
        <v>81</v>
      </c>
      <c r="F32" s="94">
        <v>0</v>
      </c>
      <c r="G32" s="94">
        <v>299</v>
      </c>
      <c r="H32" s="94">
        <v>56</v>
      </c>
      <c r="I32" s="94">
        <v>0</v>
      </c>
      <c r="J32" s="100">
        <v>65</v>
      </c>
    </row>
    <row r="33" spans="1:10" ht="16.5" customHeight="1" x14ac:dyDescent="0.3">
      <c r="A33" s="46" t="s">
        <v>248</v>
      </c>
      <c r="B33" s="6">
        <v>6774</v>
      </c>
      <c r="C33" s="102">
        <v>1935</v>
      </c>
      <c r="D33" s="102">
        <v>860</v>
      </c>
      <c r="E33" s="102">
        <v>2677</v>
      </c>
      <c r="F33" s="102">
        <v>6</v>
      </c>
      <c r="G33" s="102">
        <v>0</v>
      </c>
      <c r="H33" s="102">
        <v>1078</v>
      </c>
      <c r="I33" s="102">
        <v>0</v>
      </c>
      <c r="J33" s="6">
        <v>218</v>
      </c>
    </row>
    <row r="34" spans="1:10" ht="16.5" customHeight="1" x14ac:dyDescent="0.3">
      <c r="A34" s="46" t="s">
        <v>249</v>
      </c>
      <c r="B34" s="100">
        <v>4442.0034403997697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268.80889487127399</v>
      </c>
      <c r="J34" s="100">
        <v>4173.1945455285004</v>
      </c>
    </row>
    <row r="35" spans="1:10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251</v>
      </c>
      <c r="B36" s="100">
        <v>11771.060799999999</v>
      </c>
      <c r="C36" s="94">
        <v>1448.3480999999999</v>
      </c>
      <c r="D36" s="94">
        <v>680.80269999999996</v>
      </c>
      <c r="E36" s="94">
        <v>4994.6801999999998</v>
      </c>
      <c r="F36" s="94">
        <v>139.76320000000001</v>
      </c>
      <c r="G36" s="94">
        <v>0</v>
      </c>
      <c r="H36" s="94">
        <v>192.1601</v>
      </c>
      <c r="I36" s="94">
        <v>1538.7646</v>
      </c>
      <c r="J36" s="100">
        <v>2776.5419000000002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rw6H4f90dBkAAiqtECSlT1ErjUgXLfWD4Bb9qb44D9QpKbaxeHOVU7oBnNDK6Q869cviNaGAsF7m/tjrx22wBA==" saltValue="g4oA9KvZE708N+5hH6W8Qg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O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tr">
        <f>'Table of Contents'!C41</f>
        <v>Table 2.21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tr">
        <f>"AIF: "&amp;'Table of Contents'!A41&amp;", "&amp;'Table of Contents'!A3</f>
        <v>AIF: Total Sales of Other Funds, 2017:Q3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223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f>#REF!</f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224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f>#REF!</f>
        <v>#REF!</v>
      </c>
      <c r="L9" s="141">
        <v>0</v>
      </c>
      <c r="M9" s="88">
        <v>0</v>
      </c>
    </row>
    <row r="10" spans="1:13" ht="16.5" customHeight="1" x14ac:dyDescent="0.3">
      <c r="A10" s="46" t="s">
        <v>225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f>#REF!</f>
        <v>#REF!</v>
      </c>
      <c r="L10" s="64">
        <v>0</v>
      </c>
      <c r="M10" s="138">
        <v>0</v>
      </c>
    </row>
    <row r="11" spans="1:13" ht="16.5" customHeight="1" x14ac:dyDescent="0.3">
      <c r="A11" s="46" t="s">
        <v>226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f>#REF!</f>
        <v>#REF!</v>
      </c>
      <c r="L11" s="141">
        <v>0</v>
      </c>
      <c r="M11" s="88">
        <v>0</v>
      </c>
    </row>
    <row r="12" spans="1:13" ht="16.5" customHeight="1" x14ac:dyDescent="0.3">
      <c r="A12" s="46" t="s">
        <v>227</v>
      </c>
      <c r="B12" s="138">
        <v>13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11</v>
      </c>
      <c r="I12" s="87">
        <v>1</v>
      </c>
      <c r="J12" s="138">
        <v>1</v>
      </c>
      <c r="K12" s="139" t="e">
        <f>#REF!</f>
        <v>#REF!</v>
      </c>
      <c r="L12" s="64">
        <v>18</v>
      </c>
      <c r="M12" s="138">
        <v>9</v>
      </c>
    </row>
    <row r="13" spans="1:13" ht="16.5" customHeight="1" x14ac:dyDescent="0.3">
      <c r="A13" s="46" t="s">
        <v>228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f>#REF!</f>
        <v>#REF!</v>
      </c>
      <c r="L13" s="141">
        <v>0</v>
      </c>
      <c r="M13" s="88">
        <v>0</v>
      </c>
    </row>
    <row r="14" spans="1:13" ht="16.5" customHeight="1" x14ac:dyDescent="0.3">
      <c r="A14" s="46" t="s">
        <v>229</v>
      </c>
      <c r="B14" s="138">
        <v>1291</v>
      </c>
      <c r="C14" s="87">
        <v>0</v>
      </c>
      <c r="D14" s="87">
        <v>0</v>
      </c>
      <c r="E14" s="87">
        <v>0</v>
      </c>
      <c r="F14" s="87">
        <v>0</v>
      </c>
      <c r="G14" s="87">
        <v>52</v>
      </c>
      <c r="H14" s="87">
        <v>92</v>
      </c>
      <c r="I14" s="87">
        <v>935</v>
      </c>
      <c r="J14" s="138">
        <v>212</v>
      </c>
      <c r="K14" s="139" t="e">
        <f>#REF!</f>
        <v>#REF!</v>
      </c>
      <c r="L14" s="64">
        <v>0</v>
      </c>
      <c r="M14" s="138">
        <v>0</v>
      </c>
    </row>
    <row r="15" spans="1:13" ht="16.5" customHeight="1" x14ac:dyDescent="0.3">
      <c r="A15" s="46" t="s">
        <v>230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f>#REF!</f>
        <v>#REF!</v>
      </c>
      <c r="L15" s="141">
        <v>0</v>
      </c>
      <c r="M15" s="88">
        <v>0</v>
      </c>
    </row>
    <row r="16" spans="1:13" ht="16.5" customHeight="1" x14ac:dyDescent="0.3">
      <c r="A16" s="46" t="s">
        <v>231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f>#REF!</f>
        <v>#REF!</v>
      </c>
      <c r="L16" s="64">
        <v>0</v>
      </c>
      <c r="M16" s="138">
        <v>0</v>
      </c>
    </row>
    <row r="17" spans="1:13" ht="16.5" customHeight="1" x14ac:dyDescent="0.3">
      <c r="A17" s="46" t="s">
        <v>232</v>
      </c>
      <c r="B17" s="88">
        <v>10850.188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>
        <v>7.5709999999999997</v>
      </c>
      <c r="J17" s="88">
        <v>10842.617</v>
      </c>
      <c r="K17" s="139" t="e">
        <f>#REF!</f>
        <v>#REF!</v>
      </c>
      <c r="L17" s="141">
        <v>10850.188</v>
      </c>
      <c r="M17" s="88">
        <v>0</v>
      </c>
    </row>
    <row r="18" spans="1:13" ht="16.5" customHeight="1" x14ac:dyDescent="0.3">
      <c r="A18" s="46" t="s">
        <v>233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f>#REF!</f>
        <v>#REF!</v>
      </c>
      <c r="L18" s="64">
        <v>0</v>
      </c>
      <c r="M18" s="138">
        <v>0</v>
      </c>
    </row>
    <row r="19" spans="1:13" ht="16.5" customHeight="1" x14ac:dyDescent="0.3">
      <c r="A19" s="46" t="s">
        <v>234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f>#REF!</f>
        <v>#REF!</v>
      </c>
      <c r="L19" s="141">
        <v>0</v>
      </c>
      <c r="M19" s="88">
        <v>0</v>
      </c>
    </row>
    <row r="20" spans="1:13" ht="16.5" customHeight="1" x14ac:dyDescent="0.3">
      <c r="A20" s="46" t="s">
        <v>235</v>
      </c>
      <c r="B20" s="138">
        <v>50196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f>#REF!</f>
        <v>#REF!</v>
      </c>
      <c r="L20" s="64">
        <v>0</v>
      </c>
      <c r="M20" s="138">
        <v>0</v>
      </c>
    </row>
    <row r="21" spans="1:13" ht="16.5" customHeight="1" x14ac:dyDescent="0.3">
      <c r="A21" s="46" t="s">
        <v>236</v>
      </c>
      <c r="B21" s="88">
        <v>34.909999999999997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34.909999999999997</v>
      </c>
      <c r="J21" s="88">
        <v>0</v>
      </c>
      <c r="K21" s="139" t="e">
        <f>#REF!</f>
        <v>#REF!</v>
      </c>
      <c r="L21" s="141">
        <v>34.909999999999997</v>
      </c>
      <c r="M21" s="88">
        <v>0</v>
      </c>
    </row>
    <row r="22" spans="1:13" ht="16.5" customHeight="1" x14ac:dyDescent="0.3">
      <c r="A22" s="46" t="s">
        <v>237</v>
      </c>
      <c r="B22" s="138">
        <v>118.48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5.7</v>
      </c>
      <c r="I22" s="87">
        <v>17.23</v>
      </c>
      <c r="J22" s="138">
        <v>95.55</v>
      </c>
      <c r="K22" s="139" t="e">
        <f>#REF!</f>
        <v>#REF!</v>
      </c>
      <c r="L22" s="64">
        <v>95.55</v>
      </c>
      <c r="M22" s="138">
        <v>0</v>
      </c>
    </row>
    <row r="23" spans="1:13" ht="16.5" customHeight="1" x14ac:dyDescent="0.3">
      <c r="A23" s="46" t="s">
        <v>238</v>
      </c>
      <c r="B23" s="88">
        <v>11845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1881</v>
      </c>
      <c r="I23" s="140">
        <v>0</v>
      </c>
      <c r="J23" s="88">
        <v>9964</v>
      </c>
      <c r="K23" s="139" t="e">
        <f>#REF!</f>
        <v>#REF!</v>
      </c>
      <c r="L23" s="141">
        <v>0</v>
      </c>
      <c r="M23" s="88">
        <v>0</v>
      </c>
    </row>
    <row r="24" spans="1:13" ht="16.5" customHeight="1" x14ac:dyDescent="0.3">
      <c r="A24" s="46" t="s">
        <v>239</v>
      </c>
      <c r="B24" s="138">
        <v>322.55871398402297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19.3012705923589</v>
      </c>
      <c r="I24" s="87">
        <v>28.034754410000001</v>
      </c>
      <c r="J24" s="138">
        <v>275.22268898166402</v>
      </c>
      <c r="K24" s="139" t="e">
        <f>#REF!</f>
        <v>#REF!</v>
      </c>
      <c r="L24" s="64">
        <v>319.69244298402299</v>
      </c>
      <c r="M24" s="138">
        <v>2.8662709999999998</v>
      </c>
    </row>
    <row r="25" spans="1:13" ht="16.5" customHeight="1" x14ac:dyDescent="0.3">
      <c r="A25" s="46" t="s">
        <v>240</v>
      </c>
      <c r="B25" s="88">
        <v>7244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1575</v>
      </c>
      <c r="I25" s="140">
        <v>88</v>
      </c>
      <c r="J25" s="88">
        <v>5581</v>
      </c>
      <c r="K25" s="139" t="e">
        <f>#REF!</f>
        <v>#REF!</v>
      </c>
      <c r="L25" s="141">
        <v>0</v>
      </c>
      <c r="M25" s="88">
        <v>0</v>
      </c>
    </row>
    <row r="26" spans="1:13" ht="16.5" customHeight="1" x14ac:dyDescent="0.3">
      <c r="A26" s="46" t="s">
        <v>241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f>#REF!</f>
        <v>#REF!</v>
      </c>
      <c r="L26" s="64">
        <v>0</v>
      </c>
      <c r="M26" s="138">
        <v>0</v>
      </c>
    </row>
    <row r="27" spans="1:13" ht="16.5" customHeight="1" x14ac:dyDescent="0.3">
      <c r="A27" s="46" t="s">
        <v>242</v>
      </c>
      <c r="B27" s="88">
        <v>318.779</v>
      </c>
      <c r="C27" s="140">
        <v>0</v>
      </c>
      <c r="D27" s="140">
        <v>0</v>
      </c>
      <c r="E27" s="140">
        <v>0</v>
      </c>
      <c r="F27" s="140">
        <v>0</v>
      </c>
      <c r="G27" s="140">
        <v>51.618000000000002</v>
      </c>
      <c r="H27" s="140">
        <v>251.71100000000001</v>
      </c>
      <c r="I27" s="140">
        <v>0</v>
      </c>
      <c r="J27" s="88">
        <v>15.449</v>
      </c>
      <c r="K27" s="139" t="e">
        <f>#REF!</f>
        <v>#REF!</v>
      </c>
      <c r="L27" s="141">
        <v>0</v>
      </c>
      <c r="M27" s="88">
        <v>0</v>
      </c>
    </row>
    <row r="28" spans="1:13" ht="16.5" customHeight="1" x14ac:dyDescent="0.3">
      <c r="A28" s="46" t="s">
        <v>243</v>
      </c>
      <c r="B28" s="138">
        <v>257.07314134000001</v>
      </c>
      <c r="C28" s="87">
        <v>0</v>
      </c>
      <c r="D28" s="87">
        <v>0</v>
      </c>
      <c r="E28" s="87">
        <v>0</v>
      </c>
      <c r="F28" s="87">
        <v>222.38952201999999</v>
      </c>
      <c r="G28" s="87">
        <v>0</v>
      </c>
      <c r="H28" s="87">
        <v>0</v>
      </c>
      <c r="I28" s="87">
        <v>0</v>
      </c>
      <c r="J28" s="138">
        <v>34.683619319999998</v>
      </c>
      <c r="K28" s="139" t="e">
        <f>#REF!</f>
        <v>#REF!</v>
      </c>
      <c r="L28" s="64">
        <v>257.07314134000001</v>
      </c>
      <c r="M28" s="138">
        <v>0</v>
      </c>
    </row>
    <row r="29" spans="1:13" ht="16.5" customHeight="1" x14ac:dyDescent="0.3">
      <c r="A29" s="46" t="s">
        <v>244</v>
      </c>
      <c r="B29" s="88">
        <v>10.1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10.1</v>
      </c>
      <c r="K29" s="139" t="e">
        <f>#REF!</f>
        <v>#REF!</v>
      </c>
      <c r="L29" s="141">
        <v>0</v>
      </c>
      <c r="M29" s="88">
        <v>10.1</v>
      </c>
    </row>
    <row r="30" spans="1:13" ht="16.5" customHeight="1" x14ac:dyDescent="0.3">
      <c r="A30" s="46" t="s">
        <v>245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f>#REF!</f>
        <v>#REF!</v>
      </c>
      <c r="L30" s="64">
        <v>0</v>
      </c>
      <c r="M30" s="138">
        <v>0</v>
      </c>
    </row>
    <row r="31" spans="1:13" ht="16.5" customHeight="1" x14ac:dyDescent="0.3">
      <c r="A31" s="46" t="s">
        <v>246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f>#REF!</f>
        <v>#REF!</v>
      </c>
      <c r="L31" s="141">
        <v>0</v>
      </c>
      <c r="M31" s="88">
        <v>0</v>
      </c>
    </row>
    <row r="32" spans="1:13" ht="16.5" customHeight="1" x14ac:dyDescent="0.3">
      <c r="A32" s="46" t="s">
        <v>247</v>
      </c>
      <c r="B32" s="138">
        <v>65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65</v>
      </c>
      <c r="J32" s="138">
        <v>0</v>
      </c>
      <c r="K32" s="139" t="e">
        <f>#REF!</f>
        <v>#REF!</v>
      </c>
      <c r="L32" s="64">
        <v>65</v>
      </c>
      <c r="M32" s="138">
        <v>0</v>
      </c>
    </row>
    <row r="33" spans="1:15" ht="16.5" customHeight="1" x14ac:dyDescent="0.3">
      <c r="A33" s="46" t="s">
        <v>248</v>
      </c>
      <c r="B33" s="88">
        <v>218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194</v>
      </c>
      <c r="J33" s="88">
        <v>24</v>
      </c>
      <c r="K33" s="139" t="e">
        <f>#REF!</f>
        <v>#REF!</v>
      </c>
      <c r="L33" s="141">
        <v>24</v>
      </c>
      <c r="M33" s="88">
        <v>0</v>
      </c>
    </row>
    <row r="34" spans="1:15" ht="16.5" customHeight="1" x14ac:dyDescent="0.3">
      <c r="A34" s="46" t="s">
        <v>249</v>
      </c>
      <c r="B34" s="138">
        <v>4173.1945455285004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17.812076484604798</v>
      </c>
      <c r="J34" s="138">
        <v>4155.3824690438996</v>
      </c>
      <c r="K34" s="139" t="e">
        <f>#REF!</f>
        <v>#REF!</v>
      </c>
      <c r="L34" s="64">
        <v>0</v>
      </c>
      <c r="M34" s="138">
        <v>0</v>
      </c>
    </row>
    <row r="35" spans="1:15" ht="16.5" customHeight="1" x14ac:dyDescent="0.3">
      <c r="A35" s="46" t="s">
        <v>250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f>#REF!</f>
        <v>#REF!</v>
      </c>
      <c r="L35" s="141">
        <v>0</v>
      </c>
      <c r="M35" s="88">
        <v>0</v>
      </c>
    </row>
    <row r="36" spans="1:15" ht="16.5" customHeight="1" x14ac:dyDescent="0.3">
      <c r="A36" s="46" t="s">
        <v>251</v>
      </c>
      <c r="B36" s="138">
        <v>2776.5419000000002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2776.5419000000002</v>
      </c>
      <c r="K36" s="139" t="e">
        <f>#REF!</f>
        <v>#REF!</v>
      </c>
      <c r="L36" s="64">
        <v>2776.5419000000002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K2UYV/B7HwJnKrWn2+B7K2SI5py3Jbw7dxndJCITz7ATeF8f/lr0b1yyOzRZp1rreN63WZ/TeFrSh3AdfTiiOA==" saltValue="2gkZi6LWGp6MqS7qscX4Ow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8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Contents'!B12</f>
        <v>Table 1.4</v>
      </c>
      <c r="B1" s="168"/>
      <c r="C1" s="59"/>
    </row>
    <row r="2" spans="1:9" ht="16.5" customHeight="1" x14ac:dyDescent="0.3">
      <c r="A2" s="4" t="str">
        <f>"UCITS: "&amp; 'Table of Contents'!A12&amp;", "&amp;'Table of Contents'!A3</f>
        <v>UCITS: Total Net Assets , 2017:Q3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80772.641000000003</v>
      </c>
      <c r="C8" s="102">
        <v>16625.221000000001</v>
      </c>
      <c r="D8" s="102">
        <v>41637.9</v>
      </c>
      <c r="E8" s="102">
        <v>19264.789000000001</v>
      </c>
      <c r="F8" s="102">
        <v>57.201000000000001</v>
      </c>
      <c r="G8" s="102">
        <v>497.62</v>
      </c>
      <c r="H8" s="102">
        <v>2578.5639999999999</v>
      </c>
      <c r="I8" s="6">
        <v>111.346</v>
      </c>
    </row>
    <row r="9" spans="1:9" ht="16.5" customHeight="1" x14ac:dyDescent="0.3">
      <c r="A9" s="46" t="s">
        <v>224</v>
      </c>
      <c r="B9" s="100">
        <v>89738.432502084004</v>
      </c>
      <c r="C9" s="94">
        <v>40183.237416610798</v>
      </c>
      <c r="D9" s="94">
        <v>7119.5973214250498</v>
      </c>
      <c r="E9" s="94">
        <v>37446.6073710766</v>
      </c>
      <c r="F9" s="94">
        <v>680.61920256289898</v>
      </c>
      <c r="G9" s="94">
        <v>4308.3711904086204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622.63</v>
      </c>
      <c r="C10" s="102">
        <v>128.88</v>
      </c>
      <c r="D10" s="102">
        <v>71.91</v>
      </c>
      <c r="E10" s="102">
        <v>371.58</v>
      </c>
      <c r="F10" s="102">
        <v>40.74</v>
      </c>
      <c r="G10" s="102">
        <v>0</v>
      </c>
      <c r="H10" s="102">
        <v>0</v>
      </c>
      <c r="I10" s="6">
        <v>9.5299999999999994</v>
      </c>
    </row>
    <row r="11" spans="1:9" ht="16.5" customHeight="1" x14ac:dyDescent="0.3">
      <c r="A11" s="46" t="s">
        <v>226</v>
      </c>
      <c r="B11" s="100">
        <v>2470.91</v>
      </c>
      <c r="C11" s="94">
        <v>254.87</v>
      </c>
      <c r="D11" s="94">
        <v>763.28</v>
      </c>
      <c r="E11" s="94">
        <v>113.14</v>
      </c>
      <c r="F11" s="94">
        <v>1247.8900000000001</v>
      </c>
      <c r="G11" s="94">
        <v>0</v>
      </c>
      <c r="H11" s="94">
        <v>0</v>
      </c>
      <c r="I11" s="100">
        <v>91.74</v>
      </c>
    </row>
    <row r="12" spans="1:9" ht="16.5" customHeight="1" x14ac:dyDescent="0.3">
      <c r="A12" s="46" t="s">
        <v>227</v>
      </c>
      <c r="B12" s="6">
        <v>144</v>
      </c>
      <c r="C12" s="102">
        <v>62</v>
      </c>
      <c r="D12" s="102">
        <v>34</v>
      </c>
      <c r="E12" s="102">
        <v>48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10070.299999999999</v>
      </c>
      <c r="C13" s="94">
        <v>1519.87</v>
      </c>
      <c r="D13" s="94">
        <v>3041.73</v>
      </c>
      <c r="E13" s="94">
        <v>4511.82</v>
      </c>
      <c r="F13" s="94">
        <v>60.61</v>
      </c>
      <c r="G13" s="94">
        <v>13.06</v>
      </c>
      <c r="H13" s="94">
        <v>0</v>
      </c>
      <c r="I13" s="100">
        <v>923.21</v>
      </c>
    </row>
    <row r="14" spans="1:9" ht="16.5" customHeight="1" x14ac:dyDescent="0.3">
      <c r="A14" s="46" t="s">
        <v>229</v>
      </c>
      <c r="B14" s="6">
        <v>125856.39</v>
      </c>
      <c r="C14" s="102">
        <v>50461.01</v>
      </c>
      <c r="D14" s="102">
        <v>58252.42</v>
      </c>
      <c r="E14" s="102">
        <v>15978.53</v>
      </c>
      <c r="F14" s="102">
        <v>37.35</v>
      </c>
      <c r="G14" s="102">
        <v>0</v>
      </c>
      <c r="H14" s="102">
        <v>0</v>
      </c>
      <c r="I14" s="6">
        <v>1127.07</v>
      </c>
    </row>
    <row r="15" spans="1:9" ht="16.5" customHeight="1" x14ac:dyDescent="0.3">
      <c r="A15" s="46" t="s">
        <v>230</v>
      </c>
      <c r="B15" s="100">
        <v>98377.479200000002</v>
      </c>
      <c r="C15" s="94">
        <v>38931.679669999998</v>
      </c>
      <c r="D15" s="94">
        <v>41080.820789999998</v>
      </c>
      <c r="E15" s="94">
        <v>16219.713659999999</v>
      </c>
      <c r="F15" s="94">
        <v>1652.194508</v>
      </c>
      <c r="G15" s="94">
        <v>0</v>
      </c>
      <c r="H15" s="94">
        <v>0</v>
      </c>
      <c r="I15" s="100">
        <v>493.07057099999997</v>
      </c>
    </row>
    <row r="16" spans="1:9" ht="16.5" customHeight="1" x14ac:dyDescent="0.3">
      <c r="A16" s="46" t="s">
        <v>231</v>
      </c>
      <c r="B16" s="6">
        <v>885287</v>
      </c>
      <c r="C16" s="102">
        <v>246846</v>
      </c>
      <c r="D16" s="102">
        <v>143536</v>
      </c>
      <c r="E16" s="102">
        <v>166781</v>
      </c>
      <c r="F16" s="102">
        <v>321870</v>
      </c>
      <c r="G16" s="102">
        <v>6254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365639.96</v>
      </c>
      <c r="C17" s="94">
        <v>197557.16200000001</v>
      </c>
      <c r="D17" s="94">
        <v>68647.381999999998</v>
      </c>
      <c r="E17" s="94">
        <v>83637.513999999996</v>
      </c>
      <c r="F17" s="94">
        <v>2525.4360000000001</v>
      </c>
      <c r="G17" s="94">
        <v>182.52600000000001</v>
      </c>
      <c r="H17" s="94">
        <v>3257.25</v>
      </c>
      <c r="I17" s="100">
        <v>9832.69</v>
      </c>
    </row>
    <row r="18" spans="1:9" ht="16.5" customHeight="1" x14ac:dyDescent="0.3">
      <c r="A18" s="46" t="s">
        <v>233</v>
      </c>
      <c r="B18" s="6">
        <v>4719.57</v>
      </c>
      <c r="C18" s="102">
        <v>1143.6500000000001</v>
      </c>
      <c r="D18" s="102">
        <v>1429.65</v>
      </c>
      <c r="E18" s="102">
        <v>1407.54</v>
      </c>
      <c r="F18" s="102">
        <v>683.21</v>
      </c>
      <c r="G18" s="102">
        <v>0</v>
      </c>
      <c r="H18" s="102">
        <v>0</v>
      </c>
      <c r="I18" s="6">
        <v>55.52</v>
      </c>
    </row>
    <row r="19" spans="1:9" ht="16.5" customHeight="1" x14ac:dyDescent="0.3">
      <c r="A19" s="46" t="s">
        <v>234</v>
      </c>
      <c r="B19" s="100">
        <v>1533.86</v>
      </c>
      <c r="C19" s="94">
        <v>162.18</v>
      </c>
      <c r="D19" s="94">
        <v>467.72</v>
      </c>
      <c r="E19" s="94">
        <v>222.07</v>
      </c>
      <c r="F19" s="94">
        <v>0</v>
      </c>
      <c r="G19" s="94">
        <v>0</v>
      </c>
      <c r="H19" s="94">
        <v>547.46</v>
      </c>
      <c r="I19" s="100">
        <v>134.43</v>
      </c>
    </row>
    <row r="20" spans="1:9" ht="16.5" customHeight="1" x14ac:dyDescent="0.3">
      <c r="A20" s="46" t="s">
        <v>235</v>
      </c>
      <c r="B20" s="6">
        <v>1746418</v>
      </c>
      <c r="C20" s="102">
        <v>620631</v>
      </c>
      <c r="D20" s="102">
        <v>510758</v>
      </c>
      <c r="E20" s="102">
        <v>101381</v>
      </c>
      <c r="F20" s="102">
        <v>469633</v>
      </c>
      <c r="G20" s="102">
        <v>0</v>
      </c>
      <c r="H20" s="102">
        <v>0</v>
      </c>
      <c r="I20" s="6">
        <v>44014</v>
      </c>
    </row>
    <row r="21" spans="1:9" ht="16.5" customHeight="1" x14ac:dyDescent="0.3">
      <c r="A21" s="46" t="s">
        <v>236</v>
      </c>
      <c r="B21" s="100">
        <v>250459.16</v>
      </c>
      <c r="C21" s="94">
        <v>21782.73</v>
      </c>
      <c r="D21" s="94">
        <v>50192.58</v>
      </c>
      <c r="E21" s="94">
        <v>99792.150000000096</v>
      </c>
      <c r="F21" s="94">
        <v>3998.05</v>
      </c>
      <c r="G21" s="94">
        <v>138.32</v>
      </c>
      <c r="H21" s="94">
        <v>74555.3299999999</v>
      </c>
      <c r="I21" s="100">
        <v>0</v>
      </c>
    </row>
    <row r="22" spans="1:9" ht="16.5" customHeight="1" x14ac:dyDescent="0.3">
      <c r="A22" s="46" t="s">
        <v>237</v>
      </c>
      <c r="B22" s="6">
        <v>27908.77</v>
      </c>
      <c r="C22" s="102">
        <v>9307.0300000000007</v>
      </c>
      <c r="D22" s="102">
        <v>8030.65</v>
      </c>
      <c r="E22" s="102">
        <v>5632.44</v>
      </c>
      <c r="F22" s="102">
        <v>2392.2800000000002</v>
      </c>
      <c r="G22" s="102">
        <v>0</v>
      </c>
      <c r="H22" s="102">
        <v>9.8800000000000008</v>
      </c>
      <c r="I22" s="6">
        <v>2536.48</v>
      </c>
    </row>
    <row r="23" spans="1:9" ht="16.5" customHeight="1" x14ac:dyDescent="0.3">
      <c r="A23" s="46" t="s">
        <v>238</v>
      </c>
      <c r="B23" s="100">
        <v>3380943</v>
      </c>
      <c r="C23" s="94">
        <v>1116234</v>
      </c>
      <c r="D23" s="94">
        <v>1109332</v>
      </c>
      <c r="E23" s="94">
        <v>698149</v>
      </c>
      <c r="F23" s="94">
        <v>305340</v>
      </c>
      <c r="G23" s="94">
        <v>0</v>
      </c>
      <c r="H23" s="94">
        <v>0</v>
      </c>
      <c r="I23" s="100">
        <v>151888</v>
      </c>
    </row>
    <row r="24" spans="1:9" ht="16.5" customHeight="1" x14ac:dyDescent="0.3">
      <c r="A24" s="46" t="s">
        <v>239</v>
      </c>
      <c r="B24" s="6">
        <v>2658.89332122327</v>
      </c>
      <c r="C24" s="102">
        <v>222.874</v>
      </c>
      <c r="D24" s="102">
        <v>1056.5070000000001</v>
      </c>
      <c r="E24" s="102">
        <v>787.81399999999996</v>
      </c>
      <c r="F24" s="102">
        <v>63.554000000000002</v>
      </c>
      <c r="G24" s="102">
        <v>0</v>
      </c>
      <c r="H24" s="102">
        <v>3.1459999999999999</v>
      </c>
      <c r="I24" s="6">
        <v>524.99832122327405</v>
      </c>
    </row>
    <row r="25" spans="1:9" ht="16.5" customHeight="1" x14ac:dyDescent="0.3">
      <c r="A25" s="46" t="s">
        <v>240</v>
      </c>
      <c r="B25" s="100">
        <v>37241</v>
      </c>
      <c r="C25" s="94">
        <v>21755</v>
      </c>
      <c r="D25" s="94">
        <v>13506</v>
      </c>
      <c r="E25" s="94">
        <v>1752</v>
      </c>
      <c r="F25" s="94">
        <v>0</v>
      </c>
      <c r="G25" s="94">
        <v>0</v>
      </c>
      <c r="H25" s="94">
        <v>0</v>
      </c>
      <c r="I25" s="100">
        <v>228</v>
      </c>
    </row>
    <row r="26" spans="1:9" ht="16.5" customHeight="1" x14ac:dyDescent="0.3">
      <c r="A26" s="46" t="s">
        <v>241</v>
      </c>
      <c r="B26" s="6">
        <v>118526.75</v>
      </c>
      <c r="C26" s="102">
        <v>59028.1</v>
      </c>
      <c r="D26" s="102">
        <v>41096.949999999997</v>
      </c>
      <c r="E26" s="102">
        <v>6958.41</v>
      </c>
      <c r="F26" s="102">
        <v>10321.17</v>
      </c>
      <c r="G26" s="102">
        <v>0</v>
      </c>
      <c r="H26" s="102">
        <v>0</v>
      </c>
      <c r="I26" s="6">
        <v>1122.1199999999999</v>
      </c>
    </row>
    <row r="27" spans="1:9" ht="16.5" customHeight="1" x14ac:dyDescent="0.3">
      <c r="A27" s="46" t="s">
        <v>242</v>
      </c>
      <c r="B27" s="100">
        <v>24386.43</v>
      </c>
      <c r="C27" s="94">
        <v>5939.62</v>
      </c>
      <c r="D27" s="94">
        <v>5425.37</v>
      </c>
      <c r="E27" s="94">
        <v>4706.63</v>
      </c>
      <c r="F27" s="94">
        <v>7712.08</v>
      </c>
      <c r="G27" s="94">
        <v>0</v>
      </c>
      <c r="H27" s="94">
        <v>458.5</v>
      </c>
      <c r="I27" s="100">
        <v>144.22</v>
      </c>
    </row>
    <row r="28" spans="1:9" ht="16.5" customHeight="1" x14ac:dyDescent="0.3">
      <c r="A28" s="46" t="s">
        <v>243</v>
      </c>
      <c r="B28" s="6">
        <v>8453.6419827451791</v>
      </c>
      <c r="C28" s="102">
        <v>1156.6790674250401</v>
      </c>
      <c r="D28" s="102">
        <v>1492.9429089499999</v>
      </c>
      <c r="E28" s="102">
        <v>2700.6038654601398</v>
      </c>
      <c r="F28" s="102">
        <v>167.15940886000001</v>
      </c>
      <c r="G28" s="102">
        <v>0</v>
      </c>
      <c r="H28" s="102">
        <v>0</v>
      </c>
      <c r="I28" s="6">
        <v>2936.2567320500002</v>
      </c>
    </row>
    <row r="29" spans="1:9" ht="16.5" customHeight="1" x14ac:dyDescent="0.3">
      <c r="A29" s="46" t="s">
        <v>244</v>
      </c>
      <c r="B29" s="100">
        <v>5021.63</v>
      </c>
      <c r="C29" s="94">
        <v>104.19</v>
      </c>
      <c r="D29" s="94">
        <v>2457.48</v>
      </c>
      <c r="E29" s="94">
        <v>174.59</v>
      </c>
      <c r="F29" s="94">
        <v>27.92</v>
      </c>
      <c r="G29" s="94">
        <v>110.91</v>
      </c>
      <c r="H29" s="94">
        <v>121</v>
      </c>
      <c r="I29" s="100">
        <v>2025.53</v>
      </c>
    </row>
    <row r="30" spans="1:9" ht="16.5" customHeight="1" x14ac:dyDescent="0.3">
      <c r="A30" s="46" t="s">
        <v>245</v>
      </c>
      <c r="B30" s="6">
        <v>4734.2340000000004</v>
      </c>
      <c r="C30" s="102">
        <v>364.66500000000002</v>
      </c>
      <c r="D30" s="102">
        <v>1796.3520000000001</v>
      </c>
      <c r="E30" s="102">
        <v>2541.8470000000002</v>
      </c>
      <c r="F30" s="102">
        <v>31.37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2614.7419</v>
      </c>
      <c r="C31" s="94">
        <v>1583.9096</v>
      </c>
      <c r="D31" s="94">
        <v>179.4786</v>
      </c>
      <c r="E31" s="94">
        <v>771.36450000000002</v>
      </c>
      <c r="F31" s="94">
        <v>79.600399999999993</v>
      </c>
      <c r="G31" s="94">
        <v>0</v>
      </c>
      <c r="H31" s="94">
        <v>0</v>
      </c>
      <c r="I31" s="100">
        <v>0.38879999999999998</v>
      </c>
    </row>
    <row r="32" spans="1:9" ht="16.5" customHeight="1" x14ac:dyDescent="0.3">
      <c r="A32" s="46" t="s">
        <v>247</v>
      </c>
      <c r="B32" s="6">
        <v>216422</v>
      </c>
      <c r="C32" s="102">
        <v>60400</v>
      </c>
      <c r="D32" s="102">
        <v>60760</v>
      </c>
      <c r="E32" s="102">
        <v>71187</v>
      </c>
      <c r="F32" s="102">
        <v>7971</v>
      </c>
      <c r="G32" s="102">
        <v>32</v>
      </c>
      <c r="H32" s="102">
        <v>16072</v>
      </c>
      <c r="I32" s="6">
        <v>0</v>
      </c>
    </row>
    <row r="33" spans="1:9" ht="16.5" customHeight="1" x14ac:dyDescent="0.3">
      <c r="A33" s="46" t="s">
        <v>248</v>
      </c>
      <c r="B33" s="100">
        <v>309714.06</v>
      </c>
      <c r="C33" s="94">
        <v>198902.48</v>
      </c>
      <c r="D33" s="94">
        <v>26814.38</v>
      </c>
      <c r="E33" s="94">
        <v>65223.13</v>
      </c>
      <c r="F33" s="94">
        <v>18410.3</v>
      </c>
      <c r="G33" s="94">
        <v>0</v>
      </c>
      <c r="H33" s="94">
        <v>363.77</v>
      </c>
      <c r="I33" s="100">
        <v>0</v>
      </c>
    </row>
    <row r="34" spans="1:9" ht="16.5" customHeight="1" x14ac:dyDescent="0.3">
      <c r="A34" s="46" t="s">
        <v>249</v>
      </c>
      <c r="B34" s="6">
        <v>443521.93</v>
      </c>
      <c r="C34" s="102">
        <v>159194.70000000001</v>
      </c>
      <c r="D34" s="102">
        <v>142196.17000000001</v>
      </c>
      <c r="E34" s="102">
        <v>122476.33</v>
      </c>
      <c r="F34" s="102">
        <v>19654.73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11124.8</v>
      </c>
      <c r="C35" s="94">
        <v>470</v>
      </c>
      <c r="D35" s="94">
        <v>5386.48</v>
      </c>
      <c r="E35" s="94">
        <v>1069.46</v>
      </c>
      <c r="F35" s="94">
        <v>3190.16</v>
      </c>
      <c r="G35" s="94">
        <v>43.07</v>
      </c>
      <c r="H35" s="94">
        <v>467.09</v>
      </c>
      <c r="I35" s="100">
        <v>498.53</v>
      </c>
    </row>
    <row r="36" spans="1:9" ht="16.5" customHeight="1" x14ac:dyDescent="0.3">
      <c r="A36" s="46" t="s">
        <v>251</v>
      </c>
      <c r="B36" s="6">
        <v>1160903.44</v>
      </c>
      <c r="C36" s="102">
        <v>705426.53</v>
      </c>
      <c r="D36" s="102">
        <v>211047.17</v>
      </c>
      <c r="E36" s="102">
        <v>126245.52</v>
      </c>
      <c r="F36" s="102">
        <v>22147.73</v>
      </c>
      <c r="G36" s="102">
        <v>437.37</v>
      </c>
      <c r="H36" s="102">
        <v>76757.62</v>
      </c>
      <c r="I36" s="6">
        <v>18841.5</v>
      </c>
    </row>
    <row r="37" spans="1:9" ht="16.5" customHeight="1" x14ac:dyDescent="0.3">
      <c r="A37" s="47" t="s">
        <v>77</v>
      </c>
      <c r="B37" s="103">
        <v>9416285.6539060492</v>
      </c>
      <c r="C37" s="97">
        <v>3576379.2677540299</v>
      </c>
      <c r="D37" s="97">
        <v>2557610.9206203702</v>
      </c>
      <c r="E37" s="97">
        <v>1657551.59339653</v>
      </c>
      <c r="F37" s="97">
        <v>1199995.3545194201</v>
      </c>
      <c r="G37" s="97">
        <v>12017.2471904086</v>
      </c>
      <c r="H37" s="97">
        <v>175191.609999999</v>
      </c>
      <c r="I37" s="103">
        <v>237538.630424273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lviu1eAPSru+wReskcx4RdT3PlcenG+lmkY1f2mt9yTTVIxfqjiVzTqH+euZY6TbcpXY8DT2SH4DJE2kUkrKiA==" saltValue="yotr0lJWkTBLMNsW+JOHEw==" spinCount="100000" sheet="1" objects="1" scenarios="1"/>
  <mergeCells count="1">
    <mergeCell ref="A1:B1"/>
  </mergeCells>
  <conditionalFormatting sqref="B8:I36">
    <cfRule type="cellIs" dxfId="437" priority="19" operator="between">
      <formula>0</formula>
      <formula>0.1</formula>
    </cfRule>
    <cfRule type="cellIs" dxfId="436" priority="20" operator="lessThan">
      <formula>0</formula>
    </cfRule>
    <cfRule type="cellIs" dxfId="435" priority="21" operator="greaterThanOrEqual">
      <formula>0.1</formula>
    </cfRule>
  </conditionalFormatting>
  <conditionalFormatting sqref="A1:XFD6 A38:XFD1048576 A7 J7:XFD7 B8:XFD36 J37:XFD37">
    <cfRule type="cellIs" dxfId="434" priority="18" operator="between">
      <formula>-0.1</formula>
      <formula>0</formula>
    </cfRule>
  </conditionalFormatting>
  <conditionalFormatting sqref="B7:C7">
    <cfRule type="cellIs" dxfId="433" priority="17" operator="between">
      <formula>-0.1</formula>
      <formula>0</formula>
    </cfRule>
  </conditionalFormatting>
  <conditionalFormatting sqref="D7:I7">
    <cfRule type="cellIs" dxfId="432" priority="16" operator="between">
      <formula>-0.1</formula>
      <formula>0</formula>
    </cfRule>
  </conditionalFormatting>
  <conditionalFormatting sqref="A8:A36">
    <cfRule type="cellIs" dxfId="431" priority="15" operator="between">
      <formula>-0.1</formula>
      <formula>0</formula>
    </cfRule>
  </conditionalFormatting>
  <conditionalFormatting sqref="A37">
    <cfRule type="cellIs" dxfId="430" priority="5" operator="between">
      <formula>-0.1</formula>
      <formula>0</formula>
    </cfRule>
  </conditionalFormatting>
  <conditionalFormatting sqref="B37:I37">
    <cfRule type="cellIs" dxfId="429" priority="2" operator="between">
      <formula>0</formula>
      <formula>0.1</formula>
    </cfRule>
    <cfRule type="cellIs" dxfId="428" priority="3" operator="lessThan">
      <formula>0</formula>
    </cfRule>
    <cfRule type="cellIs" dxfId="427" priority="4" operator="greaterThanOrEqual">
      <formula>0.1</formula>
    </cfRule>
  </conditionalFormatting>
  <conditionalFormatting sqref="B37:I37">
    <cfRule type="cellIs" dxfId="426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K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Contents'!C42</f>
        <v>Table 2.22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Contents'!A42&amp;", "&amp;'Table of Contents'!A3</f>
        <v>AIF: Total Sales of ETFs and Funds of Funds, 2017:Q3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5470.22</v>
      </c>
      <c r="H14" s="94">
        <v>234.99100000000001</v>
      </c>
      <c r="I14" s="94">
        <v>414.50099999999998</v>
      </c>
      <c r="J14" s="94">
        <v>4376.41</v>
      </c>
      <c r="K14" s="100">
        <v>444.31799999999998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3557.9189999999999</v>
      </c>
      <c r="H17" s="102">
        <v>167.40100000000001</v>
      </c>
      <c r="I17" s="102">
        <v>0</v>
      </c>
      <c r="J17" s="102">
        <v>2953.8539999999998</v>
      </c>
      <c r="K17" s="6">
        <v>436.66399999999999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100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14.93</v>
      </c>
      <c r="H21" s="102">
        <v>0</v>
      </c>
      <c r="I21" s="102">
        <v>0</v>
      </c>
      <c r="J21" s="102">
        <v>1.81</v>
      </c>
      <c r="K21" s="6">
        <v>13.12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15.51</v>
      </c>
      <c r="H22" s="94">
        <v>0</v>
      </c>
      <c r="I22" s="94">
        <v>0</v>
      </c>
      <c r="J22" s="94">
        <v>0</v>
      </c>
      <c r="K22" s="100">
        <v>15.51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5591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64.003</v>
      </c>
      <c r="H24" s="94">
        <v>2.0470000000000002</v>
      </c>
      <c r="I24" s="94">
        <v>5.0869999999999997</v>
      </c>
      <c r="J24" s="94">
        <v>0</v>
      </c>
      <c r="K24" s="100">
        <v>56.869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4311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961.49900000000002</v>
      </c>
      <c r="H27" s="102">
        <v>383.98200000000003</v>
      </c>
      <c r="I27" s="102">
        <v>324.803</v>
      </c>
      <c r="J27" s="102">
        <v>222.19900000000001</v>
      </c>
      <c r="K27" s="6">
        <v>30.515000000000001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71.660289280000001</v>
      </c>
      <c r="H28" s="94">
        <v>0</v>
      </c>
      <c r="I28" s="94">
        <v>3.7293950699999998</v>
      </c>
      <c r="J28" s="94">
        <v>0.42294500000000002</v>
      </c>
      <c r="K28" s="100">
        <v>67.507949210000007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102</v>
      </c>
      <c r="C33" s="102">
        <v>102</v>
      </c>
      <c r="D33" s="102">
        <v>0</v>
      </c>
      <c r="E33" s="6">
        <v>0</v>
      </c>
      <c r="F33" s="108"/>
      <c r="G33" s="6">
        <v>2248</v>
      </c>
      <c r="H33" s="102">
        <v>692</v>
      </c>
      <c r="I33" s="102">
        <v>53</v>
      </c>
      <c r="J33" s="102">
        <v>1456</v>
      </c>
      <c r="K33" s="6">
        <v>47</v>
      </c>
    </row>
    <row r="34" spans="1:11" ht="16.5" customHeight="1" x14ac:dyDescent="0.3">
      <c r="A34" s="46" t="s">
        <v>249</v>
      </c>
      <c r="B34" s="100">
        <v>909.62619654312198</v>
      </c>
      <c r="C34" s="94">
        <v>0</v>
      </c>
      <c r="D34" s="94">
        <v>0</v>
      </c>
      <c r="E34" s="100">
        <v>909.62619654312198</v>
      </c>
      <c r="F34" s="108"/>
      <c r="G34" s="100">
        <v>578.22268888436395</v>
      </c>
      <c r="H34" s="94">
        <v>0</v>
      </c>
      <c r="I34" s="94">
        <v>0</v>
      </c>
      <c r="J34" s="94">
        <v>0</v>
      </c>
      <c r="K34" s="100">
        <v>578.22268888436395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5917.5771999999997</v>
      </c>
      <c r="H36" s="94">
        <v>332.23590000000002</v>
      </c>
      <c r="I36" s="94">
        <v>50.006599999999999</v>
      </c>
      <c r="J36" s="94">
        <v>3628.962</v>
      </c>
      <c r="K36" s="100">
        <v>1906.3726999999999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J5CDpB5XKOdD+c4HoHDJkHYdfoJ6MXG6xT2LU14yySgdMtCLlDo2w51oF27rcVQfs5n5bSRBd3rqzT6WxPgMQ==" saltValue="a2blS7Ko2nUMnvBzRkhq9g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K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Contents'!C43</f>
        <v>Table 2.23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Contents'!A43&amp;", "&amp;'Table of Contents'!A3</f>
        <v>AIF: Total Sales of Institutional Funds, 2017:Q3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229</v>
      </c>
      <c r="B14" s="100">
        <v>36155</v>
      </c>
      <c r="C14" s="94">
        <v>17449</v>
      </c>
      <c r="D14" s="94">
        <v>15645</v>
      </c>
      <c r="E14" s="94">
        <v>2915</v>
      </c>
      <c r="F14" s="94">
        <v>2</v>
      </c>
      <c r="G14" s="94">
        <v>0</v>
      </c>
      <c r="H14" s="94">
        <v>52</v>
      </c>
      <c r="I14" s="94">
        <v>92</v>
      </c>
      <c r="J14" s="94">
        <v>0</v>
      </c>
      <c r="K14" s="94">
        <v>0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232</v>
      </c>
      <c r="B17" s="6">
        <v>63353.235000000001</v>
      </c>
      <c r="C17" s="102">
        <v>3338.6039999999998</v>
      </c>
      <c r="D17" s="102">
        <v>8286.7180000000008</v>
      </c>
      <c r="E17" s="102">
        <v>38347.578999999998</v>
      </c>
      <c r="F17" s="102">
        <v>0.28699999999999998</v>
      </c>
      <c r="G17" s="102">
        <v>2463.7370000000001</v>
      </c>
      <c r="H17" s="102">
        <v>0</v>
      </c>
      <c r="I17" s="102">
        <v>0</v>
      </c>
      <c r="J17" s="102">
        <v>7.5709999999999997</v>
      </c>
      <c r="K17" s="102">
        <v>10908.739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236</v>
      </c>
      <c r="B21" s="6">
        <v>34.909999999999997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34.909999999999997</v>
      </c>
      <c r="K21" s="102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238</v>
      </c>
      <c r="B23" s="6">
        <v>28409</v>
      </c>
      <c r="C23" s="102">
        <v>1052</v>
      </c>
      <c r="D23" s="102">
        <v>5256</v>
      </c>
      <c r="E23" s="102">
        <v>7205</v>
      </c>
      <c r="F23" s="102">
        <v>1402</v>
      </c>
      <c r="G23" s="102">
        <v>3248</v>
      </c>
      <c r="H23" s="102">
        <v>0</v>
      </c>
      <c r="I23" s="102">
        <v>1352</v>
      </c>
      <c r="J23" s="102">
        <v>0</v>
      </c>
      <c r="K23" s="102">
        <v>8894</v>
      </c>
    </row>
    <row r="24" spans="1:11" ht="16.5" customHeight="1" x14ac:dyDescent="0.3">
      <c r="A24" s="46" t="s">
        <v>239</v>
      </c>
      <c r="B24" s="100">
        <v>434.861769686917</v>
      </c>
      <c r="C24" s="94">
        <v>51.096608029999999</v>
      </c>
      <c r="D24" s="94">
        <v>47.700447634558699</v>
      </c>
      <c r="E24" s="94">
        <v>4.5960001100000003</v>
      </c>
      <c r="F24" s="94">
        <v>0</v>
      </c>
      <c r="G24" s="94">
        <v>15.903</v>
      </c>
      <c r="H24" s="94">
        <v>0</v>
      </c>
      <c r="I24" s="94">
        <v>19.3012705923589</v>
      </c>
      <c r="J24" s="94">
        <v>25.726754410000002</v>
      </c>
      <c r="K24" s="94">
        <v>270.53768890999902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245</v>
      </c>
      <c r="B30" s="100">
        <v>1.8</v>
      </c>
      <c r="C30" s="94">
        <v>1.8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249</v>
      </c>
      <c r="B34" s="100">
        <v>2352.9746201876101</v>
      </c>
      <c r="C34" s="94">
        <v>0</v>
      </c>
      <c r="D34" s="94">
        <v>0</v>
      </c>
      <c r="E34" s="94">
        <v>0</v>
      </c>
      <c r="F34" s="94">
        <v>0</v>
      </c>
      <c r="G34" s="94">
        <v>250.92009745989901</v>
      </c>
      <c r="H34" s="94">
        <v>0</v>
      </c>
      <c r="I34" s="94">
        <v>0</v>
      </c>
      <c r="J34" s="94">
        <v>3.0351004673570201</v>
      </c>
      <c r="K34" s="94">
        <v>2099.01942226035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upTUq/2Bp8otMCUervfDSpljirI1WboZQeCcHGEIhnE7CslZJXIPdrgJp4x8kokHJUZ+8aMBi9K45EcgGR8HBg==" saltValue="rQIhp7fbfGk0lgTBZdBTBw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K36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tr">
        <f>'Table of Contents'!C46</f>
        <v>Table 2.24</v>
      </c>
      <c r="B1" s="168"/>
      <c r="C1" s="40"/>
    </row>
    <row r="2" spans="1:11" ht="16.5" customHeight="1" x14ac:dyDescent="0.3">
      <c r="A2" s="4" t="str">
        <f>"AIF: "&amp;'Table of Contents'!A46&amp;", "&amp;'Table of Contents'!A3</f>
        <v>AIF: Total Redemptions, 2017:Q3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227</v>
      </c>
      <c r="B12" s="100">
        <v>6</v>
      </c>
      <c r="C12" s="94">
        <v>0</v>
      </c>
      <c r="D12" s="94">
        <v>0</v>
      </c>
      <c r="E12" s="94">
        <v>2</v>
      </c>
      <c r="F12" s="94">
        <v>0</v>
      </c>
      <c r="G12" s="94">
        <v>0</v>
      </c>
      <c r="H12" s="94">
        <v>0</v>
      </c>
      <c r="I12" s="94">
        <v>0</v>
      </c>
      <c r="J12" s="100">
        <v>4</v>
      </c>
    </row>
    <row r="13" spans="1:11" ht="16.5" customHeight="1" x14ac:dyDescent="0.3">
      <c r="A13" s="46" t="s">
        <v>228</v>
      </c>
      <c r="B13" s="6">
        <v>319.85586649999999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319.85586649999999</v>
      </c>
      <c r="J13" s="6">
        <v>0</v>
      </c>
    </row>
    <row r="14" spans="1:11" ht="16.5" customHeight="1" x14ac:dyDescent="0.3">
      <c r="A14" s="46" t="s">
        <v>229</v>
      </c>
      <c r="B14" s="100">
        <v>24104</v>
      </c>
      <c r="C14" s="94">
        <v>10070</v>
      </c>
      <c r="D14" s="94">
        <v>11003</v>
      </c>
      <c r="E14" s="94">
        <v>2779</v>
      </c>
      <c r="F14" s="94">
        <v>1</v>
      </c>
      <c r="G14" s="94">
        <v>0</v>
      </c>
      <c r="H14" s="94">
        <v>0</v>
      </c>
      <c r="I14" s="94">
        <v>0</v>
      </c>
      <c r="J14" s="100">
        <v>251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50292.749000000003</v>
      </c>
      <c r="C17" s="102">
        <v>1314.2159999999999</v>
      </c>
      <c r="D17" s="102">
        <v>7446.3739999999998</v>
      </c>
      <c r="E17" s="102">
        <v>35903.262000000002</v>
      </c>
      <c r="F17" s="102">
        <v>7.9000000000000001E-2</v>
      </c>
      <c r="G17" s="102">
        <v>0</v>
      </c>
      <c r="H17" s="102">
        <v>30.445</v>
      </c>
      <c r="I17" s="102">
        <v>1363.1969999999999</v>
      </c>
      <c r="J17" s="6">
        <v>4235.1760000000004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235</v>
      </c>
      <c r="B20" s="100">
        <v>35964</v>
      </c>
      <c r="C20" s="94">
        <v>0</v>
      </c>
      <c r="D20" s="94">
        <v>0</v>
      </c>
      <c r="E20" s="94">
        <v>0</v>
      </c>
      <c r="F20" s="94">
        <v>532</v>
      </c>
      <c r="G20" s="94">
        <v>0</v>
      </c>
      <c r="H20" s="94">
        <v>0</v>
      </c>
      <c r="I20" s="94">
        <v>189</v>
      </c>
      <c r="J20" s="100">
        <v>35244</v>
      </c>
    </row>
    <row r="21" spans="1:10" ht="16.5" customHeight="1" x14ac:dyDescent="0.3">
      <c r="A21" s="46" t="s">
        <v>236</v>
      </c>
      <c r="B21" s="6">
        <v>264.52999999999997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90.35</v>
      </c>
      <c r="I21" s="102">
        <v>0</v>
      </c>
      <c r="J21" s="6">
        <v>174.18</v>
      </c>
    </row>
    <row r="22" spans="1:10" ht="16.5" customHeight="1" x14ac:dyDescent="0.3">
      <c r="A22" s="46" t="s">
        <v>237</v>
      </c>
      <c r="B22" s="100">
        <v>1067.43</v>
      </c>
      <c r="C22" s="94">
        <v>112.69</v>
      </c>
      <c r="D22" s="94">
        <v>83.64</v>
      </c>
      <c r="E22" s="94">
        <v>799.1</v>
      </c>
      <c r="F22" s="94">
        <v>0</v>
      </c>
      <c r="G22" s="94">
        <v>0</v>
      </c>
      <c r="H22" s="94">
        <v>1.99</v>
      </c>
      <c r="I22" s="94">
        <v>3.01</v>
      </c>
      <c r="J22" s="100">
        <v>67</v>
      </c>
    </row>
    <row r="23" spans="1:10" ht="16.5" customHeight="1" x14ac:dyDescent="0.3">
      <c r="A23" s="46" t="s">
        <v>238</v>
      </c>
      <c r="B23" s="6">
        <v>37517</v>
      </c>
      <c r="C23" s="102">
        <v>2609</v>
      </c>
      <c r="D23" s="102">
        <v>10102</v>
      </c>
      <c r="E23" s="102">
        <v>12717</v>
      </c>
      <c r="F23" s="102">
        <v>3605</v>
      </c>
      <c r="G23" s="102">
        <v>0</v>
      </c>
      <c r="H23" s="102">
        <v>0</v>
      </c>
      <c r="I23" s="102">
        <v>1098</v>
      </c>
      <c r="J23" s="6">
        <v>7386</v>
      </c>
    </row>
    <row r="24" spans="1:10" ht="16.5" customHeight="1" x14ac:dyDescent="0.3">
      <c r="A24" s="46" t="s">
        <v>239</v>
      </c>
      <c r="B24" s="100">
        <v>263.98326961415501</v>
      </c>
      <c r="C24" s="94">
        <v>29.974606000000001</v>
      </c>
      <c r="D24" s="94">
        <v>29.503</v>
      </c>
      <c r="E24" s="94">
        <v>35.862000000000002</v>
      </c>
      <c r="F24" s="94">
        <v>0</v>
      </c>
      <c r="G24" s="94">
        <v>0</v>
      </c>
      <c r="H24" s="94">
        <v>3.2000000000000001E-2</v>
      </c>
      <c r="I24" s="94">
        <v>11.588872</v>
      </c>
      <c r="J24" s="100">
        <v>157.02279161415501</v>
      </c>
    </row>
    <row r="25" spans="1:10" ht="16.5" customHeight="1" x14ac:dyDescent="0.3">
      <c r="A25" s="46" t="s">
        <v>240</v>
      </c>
      <c r="B25" s="6">
        <v>16110</v>
      </c>
      <c r="C25" s="102">
        <v>2679</v>
      </c>
      <c r="D25" s="102">
        <v>8693</v>
      </c>
      <c r="E25" s="102">
        <v>1018</v>
      </c>
      <c r="F25" s="102">
        <v>0</v>
      </c>
      <c r="G25" s="102">
        <v>0</v>
      </c>
      <c r="H25" s="102">
        <v>0</v>
      </c>
      <c r="I25" s="102">
        <v>753</v>
      </c>
      <c r="J25" s="6">
        <v>2967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5105.1350000000002</v>
      </c>
      <c r="C27" s="102">
        <v>1129.76</v>
      </c>
      <c r="D27" s="102">
        <v>995.50300000000004</v>
      </c>
      <c r="E27" s="102">
        <v>691.98699999999997</v>
      </c>
      <c r="F27" s="102">
        <v>858.75199999999995</v>
      </c>
      <c r="G27" s="102">
        <v>0</v>
      </c>
      <c r="H27" s="102">
        <v>1045.6369999999999</v>
      </c>
      <c r="I27" s="102">
        <v>21.062000000000001</v>
      </c>
      <c r="J27" s="6">
        <v>362.43400000000003</v>
      </c>
    </row>
    <row r="28" spans="1:10" ht="16.5" customHeight="1" x14ac:dyDescent="0.3">
      <c r="A28" s="46" t="s">
        <v>243</v>
      </c>
      <c r="B28" s="100">
        <v>435.72913527999998</v>
      </c>
      <c r="C28" s="94">
        <v>0.22409950000000001</v>
      </c>
      <c r="D28" s="94">
        <v>2.7381956999999999</v>
      </c>
      <c r="E28" s="94">
        <v>0.18253178</v>
      </c>
      <c r="F28" s="94">
        <v>222.64028468000001</v>
      </c>
      <c r="G28" s="94">
        <v>102.56839844</v>
      </c>
      <c r="H28" s="94">
        <v>1.2352099400000001</v>
      </c>
      <c r="I28" s="94">
        <v>0</v>
      </c>
      <c r="J28" s="100">
        <v>106.14041524</v>
      </c>
    </row>
    <row r="29" spans="1:10" ht="16.5" customHeight="1" x14ac:dyDescent="0.3">
      <c r="A29" s="46" t="s">
        <v>244</v>
      </c>
      <c r="B29" s="6">
        <v>26.2</v>
      </c>
      <c r="C29" s="102">
        <v>0</v>
      </c>
      <c r="D29" s="102">
        <v>0</v>
      </c>
      <c r="E29" s="102">
        <v>2</v>
      </c>
      <c r="F29" s="102">
        <v>0</v>
      </c>
      <c r="G29" s="102">
        <v>0</v>
      </c>
      <c r="H29" s="102">
        <v>9.8000000000000007</v>
      </c>
      <c r="I29" s="102">
        <v>0</v>
      </c>
      <c r="J29" s="6">
        <v>14.4</v>
      </c>
    </row>
    <row r="30" spans="1:10" ht="16.5" customHeight="1" x14ac:dyDescent="0.3">
      <c r="A30" s="46" t="s">
        <v>245</v>
      </c>
      <c r="B30" s="100">
        <v>55.101999999999997</v>
      </c>
      <c r="C30" s="94">
        <v>0</v>
      </c>
      <c r="D30" s="94">
        <v>1.623</v>
      </c>
      <c r="E30" s="94">
        <v>13.298999999999999</v>
      </c>
      <c r="F30" s="94">
        <v>20.379000000000001</v>
      </c>
      <c r="G30" s="94">
        <v>0</v>
      </c>
      <c r="H30" s="94">
        <v>0</v>
      </c>
      <c r="I30" s="94">
        <v>19.800999999999998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2727</v>
      </c>
      <c r="C32" s="94">
        <v>612</v>
      </c>
      <c r="D32" s="94">
        <v>1014</v>
      </c>
      <c r="E32" s="94">
        <v>93</v>
      </c>
      <c r="F32" s="94">
        <v>0</v>
      </c>
      <c r="G32" s="94">
        <v>925</v>
      </c>
      <c r="H32" s="94">
        <v>31</v>
      </c>
      <c r="I32" s="94">
        <v>0</v>
      </c>
      <c r="J32" s="100">
        <v>52</v>
      </c>
    </row>
    <row r="33" spans="1:10" ht="16.5" customHeight="1" x14ac:dyDescent="0.3">
      <c r="A33" s="46" t="s">
        <v>248</v>
      </c>
      <c r="B33" s="6">
        <v>6781</v>
      </c>
      <c r="C33" s="102">
        <v>1651</v>
      </c>
      <c r="D33" s="102">
        <v>1073</v>
      </c>
      <c r="E33" s="102">
        <v>3387</v>
      </c>
      <c r="F33" s="102">
        <v>124</v>
      </c>
      <c r="G33" s="102">
        <v>0</v>
      </c>
      <c r="H33" s="102">
        <v>536</v>
      </c>
      <c r="I33" s="102">
        <v>0</v>
      </c>
      <c r="J33" s="6">
        <v>10</v>
      </c>
    </row>
    <row r="34" spans="1:10" ht="16.5" customHeight="1" x14ac:dyDescent="0.3">
      <c r="A34" s="46" t="s">
        <v>249</v>
      </c>
      <c r="B34" s="100">
        <v>4263.8258834982398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118.676729196952</v>
      </c>
      <c r="J34" s="100">
        <v>4145.1491543012899</v>
      </c>
    </row>
    <row r="35" spans="1:10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251</v>
      </c>
      <c r="B36" s="100">
        <v>9131.9851999999992</v>
      </c>
      <c r="C36" s="94">
        <v>1579.8335</v>
      </c>
      <c r="D36" s="94">
        <v>733.1481</v>
      </c>
      <c r="E36" s="94">
        <v>3436.7568000000001</v>
      </c>
      <c r="F36" s="94">
        <v>267.66629999999998</v>
      </c>
      <c r="G36" s="94">
        <v>44.350700000000003</v>
      </c>
      <c r="H36" s="94">
        <v>127.1225</v>
      </c>
      <c r="I36" s="94">
        <v>1660.3544999999999</v>
      </c>
      <c r="J36" s="100">
        <v>1282.7528</v>
      </c>
    </row>
  </sheetData>
  <sheetProtection algorithmName="SHA-512" hashValue="tshV7ujFYh5KXDV+hv1cZst6Nv/062pbOyzBsbWhcHjbxjbvSLoHIfb4TX/A7Z3TkLZUXGjpZk335gWyHD5gpQ==" saltValue="RnralsmXF7Wp6l5Na2XDMA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N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tr">
        <f>'Table of Contents'!C47</f>
        <v>Table 2.25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tr">
        <f>"AIF: "&amp;'Table of Contents'!A47&amp;", "&amp;'Table of Contents'!A3</f>
        <v>AIF: Total Redemptions of Other Funds, 2017:Q3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f>#REF!</f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f>#REF!</f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4" ht="16.5" customHeight="1" x14ac:dyDescent="0.3">
      <c r="A11" s="46" t="s">
        <v>226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f>#REF!</f>
        <v>#REF!</v>
      </c>
      <c r="L11" s="119">
        <v>0</v>
      </c>
      <c r="M11" s="114">
        <v>0</v>
      </c>
    </row>
    <row r="12" spans="1:14" ht="16.5" customHeight="1" x14ac:dyDescent="0.3">
      <c r="A12" s="46" t="s">
        <v>227</v>
      </c>
      <c r="B12" s="113">
        <v>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</v>
      </c>
      <c r="I12" s="32">
        <v>3</v>
      </c>
      <c r="J12" s="113">
        <v>0</v>
      </c>
      <c r="K12" s="118" t="e">
        <f>#REF!</f>
        <v>#REF!</v>
      </c>
      <c r="L12" s="33">
        <v>6</v>
      </c>
      <c r="M12" s="113">
        <v>0</v>
      </c>
    </row>
    <row r="13" spans="1:14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f>#REF!</f>
        <v>#REF!</v>
      </c>
      <c r="L13" s="119">
        <v>0</v>
      </c>
      <c r="M13" s="114">
        <v>0</v>
      </c>
    </row>
    <row r="14" spans="1:14" ht="16.5" customHeight="1" x14ac:dyDescent="0.3">
      <c r="A14" s="46" t="s">
        <v>229</v>
      </c>
      <c r="B14" s="113">
        <v>251</v>
      </c>
      <c r="C14" s="32">
        <v>0</v>
      </c>
      <c r="D14" s="32">
        <v>0</v>
      </c>
      <c r="E14" s="32">
        <v>0</v>
      </c>
      <c r="F14" s="32">
        <v>0</v>
      </c>
      <c r="G14" s="32">
        <v>37</v>
      </c>
      <c r="H14" s="32">
        <v>0</v>
      </c>
      <c r="I14" s="32">
        <v>107</v>
      </c>
      <c r="J14" s="113">
        <v>107</v>
      </c>
      <c r="K14" s="118" t="e">
        <f>#REF!</f>
        <v>#REF!</v>
      </c>
      <c r="L14" s="33">
        <v>0</v>
      </c>
      <c r="M14" s="113">
        <v>0</v>
      </c>
    </row>
    <row r="15" spans="1:14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f>#REF!</f>
        <v>#REF!</v>
      </c>
      <c r="L15" s="119">
        <v>0</v>
      </c>
      <c r="M15" s="114">
        <v>0</v>
      </c>
    </row>
    <row r="16" spans="1:14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4235.1760000000004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92.956000000000003</v>
      </c>
      <c r="J17" s="114">
        <v>4142.22</v>
      </c>
      <c r="K17" s="118" t="e">
        <f>#REF!</f>
        <v>#REF!</v>
      </c>
      <c r="L17" s="119">
        <v>4235.1760000000004</v>
      </c>
      <c r="M17" s="114">
        <v>0</v>
      </c>
    </row>
    <row r="18" spans="1:13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f>#REF!</f>
        <v>#REF!</v>
      </c>
      <c r="L18" s="33">
        <v>0</v>
      </c>
      <c r="M18" s="113">
        <v>0</v>
      </c>
    </row>
    <row r="19" spans="1:13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f>#REF!</f>
        <v>#REF!</v>
      </c>
      <c r="L19" s="119">
        <v>0</v>
      </c>
      <c r="M19" s="114">
        <v>0</v>
      </c>
    </row>
    <row r="20" spans="1:13" ht="16.5" customHeight="1" x14ac:dyDescent="0.3">
      <c r="A20" s="46" t="s">
        <v>235</v>
      </c>
      <c r="B20" s="113">
        <v>35244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174.18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174.18</v>
      </c>
      <c r="J21" s="114">
        <v>0</v>
      </c>
      <c r="K21" s="118" t="e">
        <f>#REF!</f>
        <v>#REF!</v>
      </c>
      <c r="L21" s="119">
        <v>174.18</v>
      </c>
      <c r="M21" s="114">
        <v>0</v>
      </c>
    </row>
    <row r="22" spans="1:13" ht="16.5" customHeight="1" x14ac:dyDescent="0.3">
      <c r="A22" s="46" t="s">
        <v>237</v>
      </c>
      <c r="B22" s="113">
        <v>67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6.44</v>
      </c>
      <c r="J22" s="113">
        <v>60.56</v>
      </c>
      <c r="K22" s="118" t="e">
        <f>#REF!</f>
        <v>#REF!</v>
      </c>
      <c r="L22" s="33">
        <v>60.56</v>
      </c>
      <c r="M22" s="113">
        <v>0</v>
      </c>
    </row>
    <row r="23" spans="1:13" ht="16.5" customHeight="1" x14ac:dyDescent="0.3">
      <c r="A23" s="46" t="s">
        <v>238</v>
      </c>
      <c r="B23" s="114">
        <v>7386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1277</v>
      </c>
      <c r="I23" s="115">
        <v>0</v>
      </c>
      <c r="J23" s="114">
        <v>6109</v>
      </c>
      <c r="K23" s="118" t="e">
        <f>#REF!</f>
        <v>#REF!</v>
      </c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157.02279161415501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16.320584074040401</v>
      </c>
      <c r="I24" s="32">
        <v>12.215</v>
      </c>
      <c r="J24" s="113">
        <v>128.48720754011501</v>
      </c>
      <c r="K24" s="118" t="e">
        <f>#REF!</f>
        <v>#REF!</v>
      </c>
      <c r="L24" s="33">
        <v>154.915029614155</v>
      </c>
      <c r="M24" s="113">
        <v>2.1077620000000001</v>
      </c>
    </row>
    <row r="25" spans="1:13" ht="16.5" customHeight="1" x14ac:dyDescent="0.3">
      <c r="A25" s="46" t="s">
        <v>240</v>
      </c>
      <c r="B25" s="114">
        <v>2967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1616</v>
      </c>
      <c r="I25" s="115">
        <v>430</v>
      </c>
      <c r="J25" s="114">
        <v>921</v>
      </c>
      <c r="K25" s="118" t="e">
        <f>#REF!</f>
        <v>#REF!</v>
      </c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362.43400000000003</v>
      </c>
      <c r="C27" s="115">
        <v>0</v>
      </c>
      <c r="D27" s="115">
        <v>0</v>
      </c>
      <c r="E27" s="115">
        <v>0</v>
      </c>
      <c r="F27" s="115">
        <v>0</v>
      </c>
      <c r="G27" s="115">
        <v>81.727999999999994</v>
      </c>
      <c r="H27" s="115">
        <v>234.86799999999999</v>
      </c>
      <c r="I27" s="115">
        <v>0</v>
      </c>
      <c r="J27" s="114">
        <v>45.838000000000001</v>
      </c>
      <c r="K27" s="118" t="e">
        <f>#REF!</f>
        <v>#REF!</v>
      </c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106.14041524</v>
      </c>
      <c r="C28" s="32">
        <v>0</v>
      </c>
      <c r="D28" s="32">
        <v>0</v>
      </c>
      <c r="E28" s="32">
        <v>0</v>
      </c>
      <c r="F28" s="32">
        <v>36.698621150000001</v>
      </c>
      <c r="G28" s="32">
        <v>0</v>
      </c>
      <c r="H28" s="32">
        <v>0</v>
      </c>
      <c r="I28" s="32">
        <v>0</v>
      </c>
      <c r="J28" s="113">
        <v>69.441794090000002</v>
      </c>
      <c r="K28" s="118" t="e">
        <f>#REF!</f>
        <v>#REF!</v>
      </c>
      <c r="L28" s="33">
        <v>106.14041524</v>
      </c>
      <c r="M28" s="113">
        <v>0</v>
      </c>
    </row>
    <row r="29" spans="1:13" ht="16.5" customHeight="1" x14ac:dyDescent="0.3">
      <c r="A29" s="46" t="s">
        <v>244</v>
      </c>
      <c r="B29" s="114">
        <v>14.4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14.4</v>
      </c>
      <c r="K29" s="118" t="e">
        <f>#REF!</f>
        <v>#REF!</v>
      </c>
      <c r="L29" s="119">
        <v>0</v>
      </c>
      <c r="M29" s="114">
        <v>14.4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f>#REF!</f>
        <v>#REF!</v>
      </c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52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52</v>
      </c>
      <c r="J32" s="113">
        <v>0</v>
      </c>
      <c r="K32" s="118" t="e">
        <f>#REF!</f>
        <v>#REF!</v>
      </c>
      <c r="L32" s="33">
        <v>52</v>
      </c>
      <c r="M32" s="113">
        <v>0</v>
      </c>
    </row>
    <row r="33" spans="1:13" ht="16.5" customHeight="1" x14ac:dyDescent="0.3">
      <c r="A33" s="46" t="s">
        <v>248</v>
      </c>
      <c r="B33" s="114">
        <v>10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0</v>
      </c>
      <c r="J33" s="114">
        <v>10</v>
      </c>
      <c r="K33" s="118" t="e">
        <f>#REF!</f>
        <v>#REF!</v>
      </c>
      <c r="L33" s="119">
        <v>10</v>
      </c>
      <c r="M33" s="114">
        <v>0</v>
      </c>
    </row>
    <row r="34" spans="1:13" ht="16.5" customHeight="1" x14ac:dyDescent="0.3">
      <c r="A34" s="46" t="s">
        <v>249</v>
      </c>
      <c r="B34" s="113">
        <v>4145.1491543012899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52.5115165597215</v>
      </c>
      <c r="J34" s="113">
        <v>4092.63763774157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f>#REF!</f>
        <v>#REF!</v>
      </c>
      <c r="L35" s="119">
        <v>0</v>
      </c>
      <c r="M35" s="114">
        <v>0</v>
      </c>
    </row>
    <row r="36" spans="1:13" ht="16.5" customHeight="1" x14ac:dyDescent="0.3">
      <c r="A36" s="46" t="s">
        <v>251</v>
      </c>
      <c r="B36" s="113">
        <v>1282.7528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1282.7528</v>
      </c>
      <c r="K36" s="118" t="e">
        <f>#REF!</f>
        <v>#REF!</v>
      </c>
      <c r="L36" s="33">
        <v>1282.7528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BKd3K4da+1R3X17zzP1JuXJPxgSoFCh31Lmy7rgCH7gbQFeKOiixKOU50+OJNhrxg18dKRyAIuy/odLITXk/w==" saltValue="8rVp1XDBm8oe05SZs60h1Q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K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Contents'!C48</f>
        <v>Table 2.26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Contents'!A48&amp;", "&amp;'Table of Contents'!A3</f>
        <v>AIF: Total Redemptions of ETFs and Funds of Funds, 2017:Q3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5618.2</v>
      </c>
      <c r="H14" s="94">
        <v>108.38</v>
      </c>
      <c r="I14" s="94">
        <v>17.582000000000001</v>
      </c>
      <c r="J14" s="94">
        <v>104.633</v>
      </c>
      <c r="K14" s="100">
        <v>5387.6049999999996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2851.7269999999999</v>
      </c>
      <c r="H17" s="102">
        <v>149.63800000000001</v>
      </c>
      <c r="I17" s="102">
        <v>1.2729999999999999</v>
      </c>
      <c r="J17" s="102">
        <v>2389.779</v>
      </c>
      <c r="K17" s="6">
        <v>311.03699999999998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218.41</v>
      </c>
      <c r="H21" s="102">
        <v>0</v>
      </c>
      <c r="I21" s="102">
        <v>0</v>
      </c>
      <c r="J21" s="102">
        <v>90.35</v>
      </c>
      <c r="K21" s="6">
        <v>128.06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13.72</v>
      </c>
      <c r="H22" s="94">
        <v>0</v>
      </c>
      <c r="I22" s="94">
        <v>0</v>
      </c>
      <c r="J22" s="94">
        <v>0</v>
      </c>
      <c r="K22" s="100">
        <v>13.72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3971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18.321999999999999</v>
      </c>
      <c r="H24" s="94">
        <v>4.8550000000000004</v>
      </c>
      <c r="I24" s="94">
        <v>1.6279999999999999</v>
      </c>
      <c r="J24" s="94">
        <v>0</v>
      </c>
      <c r="K24" s="100">
        <v>11.839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8"/>
      <c r="G25" s="6">
        <v>3509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796.17899999999997</v>
      </c>
      <c r="H27" s="102">
        <v>460.39699999999999</v>
      </c>
      <c r="I27" s="102">
        <v>168.16300000000001</v>
      </c>
      <c r="J27" s="102">
        <v>71.361999999999995</v>
      </c>
      <c r="K27" s="6">
        <v>96.257000000000005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15.754571840000001</v>
      </c>
      <c r="H28" s="94">
        <v>0</v>
      </c>
      <c r="I28" s="94">
        <v>1.2838803299999999</v>
      </c>
      <c r="J28" s="94">
        <v>0.18253178</v>
      </c>
      <c r="K28" s="100">
        <v>14.28815973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9</v>
      </c>
      <c r="C33" s="102">
        <v>9</v>
      </c>
      <c r="D33" s="102">
        <v>0</v>
      </c>
      <c r="E33" s="102">
        <v>0</v>
      </c>
      <c r="F33" s="108"/>
      <c r="G33" s="6">
        <v>2602</v>
      </c>
      <c r="H33" s="102">
        <v>903</v>
      </c>
      <c r="I33" s="102">
        <v>384</v>
      </c>
      <c r="J33" s="102">
        <v>1273</v>
      </c>
      <c r="K33" s="6">
        <v>42</v>
      </c>
    </row>
    <row r="34" spans="1:11" ht="16.5" customHeight="1" x14ac:dyDescent="0.3">
      <c r="A34" s="46" t="s">
        <v>249</v>
      </c>
      <c r="B34" s="100">
        <v>129.69467522291399</v>
      </c>
      <c r="C34" s="94">
        <v>0</v>
      </c>
      <c r="D34" s="94">
        <v>0</v>
      </c>
      <c r="E34" s="94">
        <v>129.69467522291399</v>
      </c>
      <c r="F34" s="108"/>
      <c r="G34" s="100">
        <v>271.11269180884102</v>
      </c>
      <c r="H34" s="94">
        <v>0</v>
      </c>
      <c r="I34" s="94">
        <v>0</v>
      </c>
      <c r="J34" s="94">
        <v>0</v>
      </c>
      <c r="K34" s="100">
        <v>271.11269180884102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3793.8813</v>
      </c>
      <c r="H36" s="94">
        <v>406.6207</v>
      </c>
      <c r="I36" s="94">
        <v>32.262500000000003</v>
      </c>
      <c r="J36" s="94">
        <v>2641.3375000000001</v>
      </c>
      <c r="K36" s="100">
        <v>713.66060000000004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PjUboveRsXGD6xXSdL8P/c99JujvR3B9eVSGQH27pw/dX8Ndz+LLjbFSTIAuL3FUExaYCybofVwy6vIaTQ2Cw==" saltValue="PXWFr+3rl5ApR2AUpQhCdw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K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tr">
        <f>'Table of Contents'!C49</f>
        <v>Table 2.27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tr">
        <f>"AIF: "&amp;'Table of Contents'!A49&amp;", "&amp;'Table of Contents'!A3</f>
        <v>AIF: Total Redemptions of Institutional Funds, 2017:Q3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224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225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226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227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228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229</v>
      </c>
      <c r="B14" s="94">
        <v>23789</v>
      </c>
      <c r="C14" s="94">
        <v>9999</v>
      </c>
      <c r="D14" s="94">
        <v>10969</v>
      </c>
      <c r="E14" s="94">
        <v>2676</v>
      </c>
      <c r="F14" s="94">
        <v>1</v>
      </c>
      <c r="G14" s="94">
        <v>0</v>
      </c>
      <c r="H14" s="94">
        <v>37</v>
      </c>
      <c r="I14" s="94">
        <v>0</v>
      </c>
      <c r="J14" s="94">
        <v>0</v>
      </c>
      <c r="K14" s="94">
        <v>107</v>
      </c>
    </row>
    <row r="15" spans="1:11" ht="16.5" customHeight="1" x14ac:dyDescent="0.3">
      <c r="A15" s="46" t="s">
        <v>230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231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232</v>
      </c>
      <c r="B17" s="102">
        <v>47908.156999999999</v>
      </c>
      <c r="C17" s="102">
        <v>1161.211</v>
      </c>
      <c r="D17" s="102">
        <v>7409.0119999999997</v>
      </c>
      <c r="E17" s="102">
        <v>34166.514999999999</v>
      </c>
      <c r="F17" s="102">
        <v>7.9000000000000001E-2</v>
      </c>
      <c r="G17" s="102">
        <v>1011.819</v>
      </c>
      <c r="H17" s="102">
        <v>0</v>
      </c>
      <c r="I17" s="102">
        <v>0</v>
      </c>
      <c r="J17" s="102">
        <v>64.147999999999996</v>
      </c>
      <c r="K17" s="102">
        <v>4095.373</v>
      </c>
    </row>
    <row r="18" spans="1:11" ht="16.5" customHeight="1" x14ac:dyDescent="0.3">
      <c r="A18" s="46" t="s">
        <v>233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234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235</v>
      </c>
      <c r="B20" s="94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236</v>
      </c>
      <c r="B21" s="102">
        <v>135.99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135.99</v>
      </c>
      <c r="K21" s="102">
        <v>0</v>
      </c>
    </row>
    <row r="22" spans="1:11" ht="16.5" customHeight="1" x14ac:dyDescent="0.3">
      <c r="A22" s="46" t="s">
        <v>237</v>
      </c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238</v>
      </c>
      <c r="B23" s="102">
        <v>23090</v>
      </c>
      <c r="C23" s="102">
        <v>1939</v>
      </c>
      <c r="D23" s="102">
        <v>7725</v>
      </c>
      <c r="E23" s="102">
        <v>6928</v>
      </c>
      <c r="F23" s="102">
        <v>860</v>
      </c>
      <c r="G23" s="102">
        <v>1084</v>
      </c>
      <c r="H23" s="102">
        <v>0</v>
      </c>
      <c r="I23" s="102">
        <v>858</v>
      </c>
      <c r="J23" s="102">
        <v>0</v>
      </c>
      <c r="K23" s="102">
        <v>3696</v>
      </c>
    </row>
    <row r="24" spans="1:11" ht="16.5" customHeight="1" x14ac:dyDescent="0.3">
      <c r="A24" s="46" t="s">
        <v>239</v>
      </c>
      <c r="B24" s="94">
        <v>262.63526961415499</v>
      </c>
      <c r="C24" s="94">
        <v>28.695606000000002</v>
      </c>
      <c r="D24" s="94">
        <v>29.488</v>
      </c>
      <c r="E24" s="94">
        <v>35.862000000000002</v>
      </c>
      <c r="F24" s="94">
        <v>0</v>
      </c>
      <c r="G24" s="94">
        <v>11.588872</v>
      </c>
      <c r="H24" s="94">
        <v>0</v>
      </c>
      <c r="I24" s="94">
        <v>16.320584074040401</v>
      </c>
      <c r="J24" s="94">
        <v>12.215</v>
      </c>
      <c r="K24" s="94">
        <v>128.46520754011499</v>
      </c>
    </row>
    <row r="25" spans="1:11" ht="16.5" customHeight="1" x14ac:dyDescent="0.3">
      <c r="A25" s="46" t="s">
        <v>240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241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242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243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244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245</v>
      </c>
      <c r="B30" s="94">
        <v>1.623</v>
      </c>
      <c r="C30" s="94">
        <v>0</v>
      </c>
      <c r="D30" s="94">
        <v>1.623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246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247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248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249</v>
      </c>
      <c r="B34" s="94">
        <v>3305.6360548555899</v>
      </c>
      <c r="C34" s="94">
        <v>0</v>
      </c>
      <c r="D34" s="94">
        <v>0</v>
      </c>
      <c r="E34" s="94">
        <v>0</v>
      </c>
      <c r="F34" s="94">
        <v>0</v>
      </c>
      <c r="G34" s="94">
        <v>107.161089291276</v>
      </c>
      <c r="H34" s="94">
        <v>0</v>
      </c>
      <c r="I34" s="94">
        <v>0</v>
      </c>
      <c r="J34" s="94">
        <v>0.53547919303096003</v>
      </c>
      <c r="K34" s="94">
        <v>3197.9394863712801</v>
      </c>
    </row>
    <row r="35" spans="1:11" ht="16.5" customHeight="1" x14ac:dyDescent="0.3">
      <c r="A35" s="46" t="s">
        <v>250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251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1qni5/W0adX+lhbqLC99d1IggnL5A1sDqv8L55QFTOpjKn8BIcN5lnr4SYQRr1x5Ryj4EelGkLFw8wIP3cCA5A==" saltValue="0jPrDnFiX3BL7J8qCASFHw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N26"/>
  <sheetViews>
    <sheetView showGridLines="0" zoomScale="85" zoomScaleNormal="85" workbookViewId="0">
      <selection activeCell="H5" sqref="H5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tr">
        <f>'Table of Contents'!A3</f>
        <v>2017:Q3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0.5112997239</v>
      </c>
      <c r="C8" s="150"/>
      <c r="D8" s="149">
        <v>0.51129972400000001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0.88401697310000005</v>
      </c>
      <c r="C9" s="150"/>
      <c r="D9" s="151">
        <v>0.872828838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3.8336208500000003E-2</v>
      </c>
      <c r="C10" s="150"/>
      <c r="D10" s="152">
        <v>3.8489665999999999E-2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0.13444112820000001</v>
      </c>
      <c r="C11" s="150"/>
      <c r="D11" s="151">
        <v>0.13436706400000001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1.1138462224000001</v>
      </c>
      <c r="C12" s="150"/>
      <c r="D12" s="152">
        <v>1.1340697230000001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0.13465655839999999</v>
      </c>
      <c r="C13" s="150"/>
      <c r="D13" s="151">
        <v>0.133422282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3.2634945000000002E-3</v>
      </c>
      <c r="C14" s="150"/>
      <c r="D14" s="152">
        <v>3.2188500000000001E-3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0.1069758983</v>
      </c>
      <c r="C15" s="150"/>
      <c r="D15" s="151">
        <v>0.10624169999999999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0.23486859099999999</v>
      </c>
      <c r="C16" s="150"/>
      <c r="D16" s="152">
        <v>0.23233121100000001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0.21823578190000001</v>
      </c>
      <c r="C17" s="150"/>
      <c r="D17" s="151">
        <v>0.21742439099999999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0.1046375356</v>
      </c>
      <c r="C18" s="150"/>
      <c r="D18" s="152">
        <v>0.10363768299999999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0.24223045809999999</v>
      </c>
      <c r="C19" s="150"/>
      <c r="D19" s="151">
        <v>0.23802156499999999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r4cfieJ1m+/djg6OUv1RHpuc4N8+/m1c8NfC+SsrciY/TWTHUafVo/Hf6XShvTlzjq3p+fD8RMnYs5ebfMW67Q==" saltValue="eblujBFsuu8E7WF/HMUXaw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Contents'!B13</f>
        <v>Table 1.5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Contents'!A13&amp;", "&amp;'Table of Contents'!A3</f>
        <v>UCITS: Total Net Assets of ETFs and Funds of Funds, 2017:Q3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15629.252</v>
      </c>
      <c r="H8" s="102">
        <v>2953.71</v>
      </c>
      <c r="I8" s="102">
        <v>602.59699999999998</v>
      </c>
      <c r="J8" s="102">
        <v>12072.945</v>
      </c>
      <c r="K8" s="6">
        <v>0</v>
      </c>
    </row>
    <row r="9" spans="1:11" ht="16.5" customHeight="1" x14ac:dyDescent="0.3">
      <c r="A9" s="46" t="s">
        <v>224</v>
      </c>
      <c r="B9" s="100">
        <v>1100.8197791571599</v>
      </c>
      <c r="C9" s="94">
        <v>307.48286498756403</v>
      </c>
      <c r="D9" s="94">
        <v>0</v>
      </c>
      <c r="E9" s="100">
        <v>793.33691416960005</v>
      </c>
      <c r="F9" s="108"/>
      <c r="G9" s="100">
        <v>33608.585431008898</v>
      </c>
      <c r="H9" s="94">
        <v>424.15611702679502</v>
      </c>
      <c r="I9" s="94">
        <v>1426.1294677718799</v>
      </c>
      <c r="J9" s="94">
        <v>31707.7320933316</v>
      </c>
      <c r="K9" s="100">
        <v>50.5677528785993</v>
      </c>
    </row>
    <row r="10" spans="1:11" ht="16.5" customHeight="1" x14ac:dyDescent="0.3">
      <c r="A10" s="46" t="s">
        <v>225</v>
      </c>
      <c r="B10" s="6">
        <v>16.18</v>
      </c>
      <c r="C10" s="102">
        <v>16.18</v>
      </c>
      <c r="D10" s="102">
        <v>0</v>
      </c>
      <c r="E10" s="6">
        <v>0</v>
      </c>
      <c r="F10" s="108"/>
      <c r="G10" s="6">
        <v>2.96</v>
      </c>
      <c r="H10" s="102">
        <v>2.96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923.21</v>
      </c>
      <c r="H13" s="94">
        <v>0</v>
      </c>
      <c r="I13" s="94">
        <v>0</v>
      </c>
      <c r="J13" s="94">
        <v>0</v>
      </c>
      <c r="K13" s="100">
        <v>923.21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10742.35</v>
      </c>
      <c r="H14" s="102">
        <v>1060.96</v>
      </c>
      <c r="I14" s="102">
        <v>3208.67</v>
      </c>
      <c r="J14" s="102">
        <v>5580.63</v>
      </c>
      <c r="K14" s="6">
        <v>892.08</v>
      </c>
    </row>
    <row r="15" spans="1:11" ht="16.5" customHeight="1" x14ac:dyDescent="0.3">
      <c r="A15" s="46" t="s">
        <v>230</v>
      </c>
      <c r="B15" s="100">
        <v>257.8751911</v>
      </c>
      <c r="C15" s="94">
        <v>257.8751911</v>
      </c>
      <c r="D15" s="94">
        <v>0</v>
      </c>
      <c r="E15" s="100">
        <v>0</v>
      </c>
      <c r="F15" s="108"/>
      <c r="G15" s="100">
        <v>19243.970509999999</v>
      </c>
      <c r="H15" s="94">
        <v>1517.596483</v>
      </c>
      <c r="I15" s="94">
        <v>4398.6208820000002</v>
      </c>
      <c r="J15" s="94">
        <v>13327.753140000001</v>
      </c>
      <c r="K15" s="100">
        <v>0</v>
      </c>
    </row>
    <row r="16" spans="1:11" ht="16.5" customHeight="1" x14ac:dyDescent="0.3">
      <c r="A16" s="46" t="s">
        <v>231</v>
      </c>
      <c r="B16" s="6">
        <v>84065</v>
      </c>
      <c r="C16" s="102">
        <v>64333</v>
      </c>
      <c r="D16" s="102">
        <v>15127</v>
      </c>
      <c r="E16" s="6">
        <v>4605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55891.665999999997</v>
      </c>
      <c r="C17" s="94">
        <v>49853.608999999997</v>
      </c>
      <c r="D17" s="94">
        <v>5200.5810000000001</v>
      </c>
      <c r="E17" s="100">
        <v>837.476</v>
      </c>
      <c r="F17" s="108"/>
      <c r="G17" s="100">
        <v>23460.511999999999</v>
      </c>
      <c r="H17" s="94">
        <v>3136.5</v>
      </c>
      <c r="I17" s="94">
        <v>290.74200000000002</v>
      </c>
      <c r="J17" s="94">
        <v>19738.235000000001</v>
      </c>
      <c r="K17" s="100">
        <v>295.03500000000003</v>
      </c>
    </row>
    <row r="18" spans="1:11" ht="16.5" customHeight="1" x14ac:dyDescent="0.3">
      <c r="A18" s="46" t="s">
        <v>233</v>
      </c>
      <c r="B18" s="6">
        <v>20.72</v>
      </c>
      <c r="C18" s="102">
        <v>20.72</v>
      </c>
      <c r="D18" s="102">
        <v>0</v>
      </c>
      <c r="E18" s="6">
        <v>0</v>
      </c>
      <c r="F18" s="108"/>
      <c r="G18" s="6">
        <v>455.66</v>
      </c>
      <c r="H18" s="102">
        <v>234.37</v>
      </c>
      <c r="I18" s="102">
        <v>54.43</v>
      </c>
      <c r="J18" s="102">
        <v>166.86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333645</v>
      </c>
      <c r="C20" s="102">
        <v>214871</v>
      </c>
      <c r="D20" s="102">
        <v>108069</v>
      </c>
      <c r="E20" s="6">
        <v>10704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40513.230000000003</v>
      </c>
      <c r="H21" s="94">
        <v>423.58</v>
      </c>
      <c r="I21" s="94">
        <v>1130.1600000000001</v>
      </c>
      <c r="J21" s="94">
        <v>38959.49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256.48</v>
      </c>
      <c r="H22" s="102">
        <v>0</v>
      </c>
      <c r="I22" s="102">
        <v>51.43</v>
      </c>
      <c r="J22" s="102">
        <v>0</v>
      </c>
      <c r="K22" s="6">
        <v>205.05</v>
      </c>
    </row>
    <row r="23" spans="1:11" ht="16.5" customHeight="1" x14ac:dyDescent="0.3">
      <c r="A23" s="46" t="s">
        <v>238</v>
      </c>
      <c r="B23" s="100">
        <v>97374</v>
      </c>
      <c r="C23" s="94">
        <v>0</v>
      </c>
      <c r="D23" s="94">
        <v>0</v>
      </c>
      <c r="E23" s="100">
        <v>0</v>
      </c>
      <c r="F23" s="108"/>
      <c r="G23" s="100">
        <v>141135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3.476</v>
      </c>
      <c r="H24" s="102">
        <v>0</v>
      </c>
      <c r="I24" s="102">
        <v>0</v>
      </c>
      <c r="J24" s="102">
        <v>0</v>
      </c>
      <c r="K24" s="6">
        <v>3.476</v>
      </c>
    </row>
    <row r="25" spans="1:11" ht="16.5" customHeight="1" x14ac:dyDescent="0.3">
      <c r="A25" s="46" t="s">
        <v>240</v>
      </c>
      <c r="B25" s="100">
        <v>1315</v>
      </c>
      <c r="C25" s="94">
        <v>0</v>
      </c>
      <c r="D25" s="94">
        <v>0</v>
      </c>
      <c r="E25" s="100">
        <v>0</v>
      </c>
      <c r="F25" s="108"/>
      <c r="G25" s="100">
        <v>2011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263.13</v>
      </c>
      <c r="H27" s="94">
        <v>35.119999999999997</v>
      </c>
      <c r="I27" s="94">
        <v>8.26</v>
      </c>
      <c r="J27" s="94">
        <v>142.41</v>
      </c>
      <c r="K27" s="100">
        <v>77.34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2236.0460493199998</v>
      </c>
      <c r="H28" s="102">
        <v>0</v>
      </c>
      <c r="I28" s="102">
        <v>0</v>
      </c>
      <c r="J28" s="102">
        <v>2236.0460493199998</v>
      </c>
      <c r="K28" s="6">
        <v>0</v>
      </c>
    </row>
    <row r="29" spans="1:11" ht="16.5" customHeight="1" x14ac:dyDescent="0.3">
      <c r="A29" s="46" t="s">
        <v>244</v>
      </c>
      <c r="B29" s="100">
        <v>0.81</v>
      </c>
      <c r="C29" s="94">
        <v>0.81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67.636700000000005</v>
      </c>
      <c r="H31" s="94">
        <v>65.416799999999995</v>
      </c>
      <c r="I31" s="94">
        <v>0</v>
      </c>
      <c r="J31" s="94">
        <v>2.2199</v>
      </c>
      <c r="K31" s="100">
        <v>0</v>
      </c>
    </row>
    <row r="32" spans="1:11" ht="16.5" customHeight="1" x14ac:dyDescent="0.3">
      <c r="A32" s="46" t="s">
        <v>247</v>
      </c>
      <c r="B32" s="6">
        <v>328</v>
      </c>
      <c r="C32" s="102">
        <v>328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3016.58</v>
      </c>
      <c r="C33" s="94">
        <v>3016.58</v>
      </c>
      <c r="D33" s="94">
        <v>0</v>
      </c>
      <c r="E33" s="100">
        <v>0</v>
      </c>
      <c r="F33" s="108"/>
      <c r="G33" s="100">
        <v>27401.29</v>
      </c>
      <c r="H33" s="94">
        <v>6188.83</v>
      </c>
      <c r="I33" s="94">
        <v>7475.7</v>
      </c>
      <c r="J33" s="94">
        <v>13736.76</v>
      </c>
      <c r="K33" s="100">
        <v>0</v>
      </c>
    </row>
    <row r="34" spans="1:11" ht="16.5" customHeight="1" x14ac:dyDescent="0.3">
      <c r="A34" s="46" t="s">
        <v>249</v>
      </c>
      <c r="B34" s="6">
        <v>4252.42</v>
      </c>
      <c r="C34" s="102">
        <v>3228.89</v>
      </c>
      <c r="D34" s="102">
        <v>13.96</v>
      </c>
      <c r="E34" s="6">
        <v>1009.56</v>
      </c>
      <c r="F34" s="108"/>
      <c r="G34" s="6">
        <v>16811.11</v>
      </c>
      <c r="H34" s="102">
        <v>1831.72</v>
      </c>
      <c r="I34" s="102">
        <v>11083.87</v>
      </c>
      <c r="J34" s="102">
        <v>3170.8</v>
      </c>
      <c r="K34" s="6">
        <v>724.72</v>
      </c>
    </row>
    <row r="35" spans="1:11" ht="16.5" customHeight="1" x14ac:dyDescent="0.3">
      <c r="A35" s="46" t="s">
        <v>250</v>
      </c>
      <c r="B35" s="100">
        <v>38.159999999999997</v>
      </c>
      <c r="C35" s="94">
        <v>0</v>
      </c>
      <c r="D35" s="94">
        <v>0</v>
      </c>
      <c r="E35" s="100">
        <v>0</v>
      </c>
      <c r="F35" s="108"/>
      <c r="G35" s="100">
        <v>277.62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46715.62</v>
      </c>
      <c r="H36" s="102">
        <v>11615.73</v>
      </c>
      <c r="I36" s="102">
        <v>2172.4699999999998</v>
      </c>
      <c r="J36" s="102">
        <v>18943.77</v>
      </c>
      <c r="K36" s="6">
        <v>13983.66</v>
      </c>
    </row>
    <row r="37" spans="1:11" ht="16.5" customHeight="1" x14ac:dyDescent="0.3">
      <c r="A37" s="47" t="s">
        <v>77</v>
      </c>
      <c r="B37" s="103">
        <v>581322.23097025696</v>
      </c>
      <c r="C37" s="97">
        <v>336234.14705608698</v>
      </c>
      <c r="D37" s="97">
        <v>128410.541</v>
      </c>
      <c r="E37" s="103">
        <v>17949.372914169599</v>
      </c>
      <c r="F37" s="109"/>
      <c r="G37" s="103">
        <v>381758.13869032799</v>
      </c>
      <c r="H37" s="97">
        <v>29490.649400026701</v>
      </c>
      <c r="I37" s="97">
        <v>31903.0793497718</v>
      </c>
      <c r="J37" s="97">
        <v>159785.651182651</v>
      </c>
      <c r="K37" s="103">
        <v>17155.1387528786</v>
      </c>
    </row>
    <row r="38" spans="1:11" ht="16.5" customHeight="1" x14ac:dyDescent="0.3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xxNAfj5ew744jP9tvdaLrqvcpFsyvF3HuGcNSy/Huo3YWm/Ge/vx+vuY/qa+KT4zy73zVZeS0oMaQfMrKCqFQ==" saltValue="2yT4sCQIGsZ9QQHc74iyyg==" spinCount="100000" sheet="1" objects="1" scenarios="1"/>
  <mergeCells count="1">
    <mergeCell ref="A1:B1"/>
  </mergeCells>
  <conditionalFormatting sqref="B8:K36 B38:K38">
    <cfRule type="cellIs" dxfId="425" priority="22" operator="between">
      <formula>0</formula>
      <formula>0.1</formula>
    </cfRule>
    <cfRule type="cellIs" dxfId="424" priority="23" operator="lessThan">
      <formula>0</formula>
    </cfRule>
    <cfRule type="cellIs" dxfId="423" priority="24" operator="greaterThanOrEqual">
      <formula>0.1</formula>
    </cfRule>
  </conditionalFormatting>
  <conditionalFormatting sqref="A1:XFD6 A7 F7 L7:XFD7 B8:XFD36 A38:XFD1048576 L37:XFD37">
    <cfRule type="cellIs" dxfId="422" priority="21" operator="between">
      <formula>-0.1</formula>
      <formula>0</formula>
    </cfRule>
  </conditionalFormatting>
  <conditionalFormatting sqref="B7:C7">
    <cfRule type="cellIs" dxfId="421" priority="20" operator="between">
      <formula>-0.1</formula>
      <formula>0</formula>
    </cfRule>
  </conditionalFormatting>
  <conditionalFormatting sqref="D7:E7">
    <cfRule type="cellIs" dxfId="420" priority="19" operator="between">
      <formula>-0.1</formula>
      <formula>0</formula>
    </cfRule>
  </conditionalFormatting>
  <conditionalFormatting sqref="K7">
    <cfRule type="cellIs" dxfId="419" priority="16" operator="between">
      <formula>-0.1</formula>
      <formula>0</formula>
    </cfRule>
  </conditionalFormatting>
  <conditionalFormatting sqref="A8:A36">
    <cfRule type="cellIs" dxfId="418" priority="15" operator="between">
      <formula>-0.1</formula>
      <formula>0</formula>
    </cfRule>
  </conditionalFormatting>
  <conditionalFormatting sqref="G7:H7">
    <cfRule type="cellIs" dxfId="417" priority="18" operator="between">
      <formula>-0.1</formula>
      <formula>0</formula>
    </cfRule>
  </conditionalFormatting>
  <conditionalFormatting sqref="I7:J7">
    <cfRule type="cellIs" dxfId="416" priority="17" operator="between">
      <formula>-0.1</formula>
      <formula>0</formula>
    </cfRule>
  </conditionalFormatting>
  <conditionalFormatting sqref="A37">
    <cfRule type="cellIs" dxfId="415" priority="5" operator="between">
      <formula>-0.1</formula>
      <formula>0</formula>
    </cfRule>
  </conditionalFormatting>
  <conditionalFormatting sqref="B37:K37">
    <cfRule type="cellIs" dxfId="414" priority="2" operator="between">
      <formula>0</formula>
      <formula>0.1</formula>
    </cfRule>
    <cfRule type="cellIs" dxfId="413" priority="3" operator="lessThan">
      <formula>0</formula>
    </cfRule>
    <cfRule type="cellIs" dxfId="412" priority="4" operator="greaterThanOrEqual">
      <formula>0.1</formula>
    </cfRule>
  </conditionalFormatting>
  <conditionalFormatting sqref="B37:K37">
    <cfRule type="cellIs" dxfId="411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8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Contents'!B16</f>
        <v>Table 1.6</v>
      </c>
      <c r="B1" s="168"/>
      <c r="C1" s="59"/>
    </row>
    <row r="2" spans="1:9" ht="16.5" customHeight="1" x14ac:dyDescent="0.3">
      <c r="A2" s="4" t="str">
        <f>"UCITS: "&amp;'Table of Contents'!A16&amp;", "&amp;'Table of Contents'!A3</f>
        <v>UCITS: Total Net Sales, 2017:Q3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-543.33799999999997</v>
      </c>
      <c r="C8" s="102">
        <v>-125.523</v>
      </c>
      <c r="D8" s="102">
        <v>-518.24400000000003</v>
      </c>
      <c r="E8" s="102">
        <v>301.20699999999999</v>
      </c>
      <c r="F8" s="102">
        <v>-3.6560000000000001</v>
      </c>
      <c r="G8" s="102">
        <v>-27.669</v>
      </c>
      <c r="H8" s="102">
        <v>-167.73699999999999</v>
      </c>
      <c r="I8" s="6">
        <v>-1.716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44.23</v>
      </c>
      <c r="C10" s="102">
        <v>13.25</v>
      </c>
      <c r="D10" s="102">
        <v>2.4700000000000002</v>
      </c>
      <c r="E10" s="102">
        <v>26.21</v>
      </c>
      <c r="F10" s="102">
        <v>2.3199999999999998</v>
      </c>
      <c r="G10" s="102">
        <v>0</v>
      </c>
      <c r="H10" s="102">
        <v>0</v>
      </c>
      <c r="I10" s="6">
        <v>-0.02</v>
      </c>
    </row>
    <row r="11" spans="1:9" ht="16.5" customHeight="1" x14ac:dyDescent="0.3">
      <c r="A11" s="46" t="s">
        <v>226</v>
      </c>
      <c r="B11" s="100">
        <v>-560.86</v>
      </c>
      <c r="C11" s="94">
        <v>-4.96</v>
      </c>
      <c r="D11" s="94">
        <v>20.22</v>
      </c>
      <c r="E11" s="94">
        <v>-25.74</v>
      </c>
      <c r="F11" s="94">
        <v>-558.99</v>
      </c>
      <c r="G11" s="94">
        <v>0</v>
      </c>
      <c r="H11" s="94">
        <v>0</v>
      </c>
      <c r="I11" s="100">
        <v>8.61</v>
      </c>
    </row>
    <row r="12" spans="1:9" ht="16.5" customHeight="1" x14ac:dyDescent="0.3">
      <c r="A12" s="46" t="s">
        <v>227</v>
      </c>
      <c r="B12" s="6">
        <v>21</v>
      </c>
      <c r="C12" s="102">
        <v>15</v>
      </c>
      <c r="D12" s="102">
        <v>5</v>
      </c>
      <c r="E12" s="102">
        <v>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232.61</v>
      </c>
      <c r="C13" s="94">
        <v>58.53</v>
      </c>
      <c r="D13" s="94">
        <v>-26.76</v>
      </c>
      <c r="E13" s="94">
        <v>187.51</v>
      </c>
      <c r="F13" s="94">
        <v>-21.08</v>
      </c>
      <c r="G13" s="94">
        <v>-7.0000000000000007E-2</v>
      </c>
      <c r="H13" s="94">
        <v>0</v>
      </c>
      <c r="I13" s="100">
        <v>34.47</v>
      </c>
    </row>
    <row r="14" spans="1:9" ht="16.5" customHeight="1" x14ac:dyDescent="0.3">
      <c r="A14" s="46" t="s">
        <v>229</v>
      </c>
      <c r="B14" s="6">
        <v>2047.27</v>
      </c>
      <c r="C14" s="102">
        <v>2140.9699999999998</v>
      </c>
      <c r="D14" s="102">
        <v>-1011.54</v>
      </c>
      <c r="E14" s="102">
        <v>888.92</v>
      </c>
      <c r="F14" s="102">
        <v>-2.69</v>
      </c>
      <c r="G14" s="102">
        <v>0</v>
      </c>
      <c r="H14" s="102">
        <v>0</v>
      </c>
      <c r="I14" s="6">
        <v>31.59</v>
      </c>
    </row>
    <row r="15" spans="1:9" ht="16.5" customHeight="1" x14ac:dyDescent="0.3">
      <c r="A15" s="46" t="s">
        <v>230</v>
      </c>
      <c r="B15" s="100">
        <v>700.81265829999995</v>
      </c>
      <c r="C15" s="94">
        <v>511.62666200000001</v>
      </c>
      <c r="D15" s="94">
        <v>-464.69120199999998</v>
      </c>
      <c r="E15" s="94">
        <v>543.25246219999997</v>
      </c>
      <c r="F15" s="94">
        <v>57.753429029999999</v>
      </c>
      <c r="G15" s="94">
        <v>0</v>
      </c>
      <c r="H15" s="94">
        <v>0</v>
      </c>
      <c r="I15" s="100">
        <v>52.87130715</v>
      </c>
    </row>
    <row r="16" spans="1:9" ht="16.5" customHeight="1" x14ac:dyDescent="0.3">
      <c r="A16" s="46" t="s">
        <v>231</v>
      </c>
      <c r="B16" s="6">
        <v>25400</v>
      </c>
      <c r="C16" s="102">
        <v>4100</v>
      </c>
      <c r="D16" s="102">
        <v>2100</v>
      </c>
      <c r="E16" s="102">
        <v>3400</v>
      </c>
      <c r="F16" s="102">
        <v>16100</v>
      </c>
      <c r="G16" s="102">
        <v>-300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9346.0470000000005</v>
      </c>
      <c r="C17" s="94">
        <v>3957.3119999999999</v>
      </c>
      <c r="D17" s="94">
        <v>1704.8510000000001</v>
      </c>
      <c r="E17" s="94">
        <v>3252.9169999999999</v>
      </c>
      <c r="F17" s="94">
        <v>234.745</v>
      </c>
      <c r="G17" s="94">
        <v>1.8049999999999999</v>
      </c>
      <c r="H17" s="94">
        <v>-16.234999999999999</v>
      </c>
      <c r="I17" s="100">
        <v>210.65199999999999</v>
      </c>
    </row>
    <row r="18" spans="1:9" ht="16.5" customHeight="1" x14ac:dyDescent="0.3">
      <c r="A18" s="46" t="s">
        <v>233</v>
      </c>
      <c r="B18" s="6">
        <v>22.02</v>
      </c>
      <c r="C18" s="102">
        <v>-7.24</v>
      </c>
      <c r="D18" s="102">
        <v>15.32</v>
      </c>
      <c r="E18" s="102">
        <v>0.11</v>
      </c>
      <c r="F18" s="102">
        <v>78.319999999999993</v>
      </c>
      <c r="G18" s="102">
        <v>0</v>
      </c>
      <c r="H18" s="102">
        <v>0</v>
      </c>
      <c r="I18" s="6">
        <v>-64.489999999999995</v>
      </c>
    </row>
    <row r="19" spans="1:9" ht="16.5" customHeight="1" x14ac:dyDescent="0.3">
      <c r="A19" s="46" t="s">
        <v>234</v>
      </c>
      <c r="B19" s="100">
        <v>36.229999999999997</v>
      </c>
      <c r="C19" s="94">
        <v>16.12</v>
      </c>
      <c r="D19" s="94">
        <v>-5.78</v>
      </c>
      <c r="E19" s="94">
        <v>20.87</v>
      </c>
      <c r="F19" s="94">
        <v>0</v>
      </c>
      <c r="G19" s="94">
        <v>0</v>
      </c>
      <c r="H19" s="94">
        <v>6.09</v>
      </c>
      <c r="I19" s="100">
        <v>-1.07</v>
      </c>
    </row>
    <row r="20" spans="1:9" ht="16.5" customHeight="1" x14ac:dyDescent="0.3">
      <c r="A20" s="46" t="s">
        <v>235</v>
      </c>
      <c r="B20" s="6">
        <v>51304</v>
      </c>
      <c r="C20" s="102">
        <v>10092</v>
      </c>
      <c r="D20" s="102">
        <v>30420</v>
      </c>
      <c r="E20" s="102">
        <v>1003</v>
      </c>
      <c r="F20" s="102">
        <v>9286</v>
      </c>
      <c r="G20" s="102">
        <v>0</v>
      </c>
      <c r="H20" s="102">
        <v>0</v>
      </c>
      <c r="I20" s="6">
        <v>502</v>
      </c>
    </row>
    <row r="21" spans="1:9" ht="16.5" customHeight="1" x14ac:dyDescent="0.3">
      <c r="A21" s="46" t="s">
        <v>236</v>
      </c>
      <c r="B21" s="100">
        <v>4108.57</v>
      </c>
      <c r="C21" s="94">
        <v>150.78</v>
      </c>
      <c r="D21" s="94">
        <v>-94.23</v>
      </c>
      <c r="E21" s="94">
        <v>6490.93</v>
      </c>
      <c r="F21" s="94">
        <v>-32.68</v>
      </c>
      <c r="G21" s="94">
        <v>-40.76</v>
      </c>
      <c r="H21" s="94">
        <v>-2365.4699999999998</v>
      </c>
      <c r="I21" s="100">
        <v>0</v>
      </c>
    </row>
    <row r="22" spans="1:9" ht="16.5" customHeight="1" x14ac:dyDescent="0.3">
      <c r="A22" s="46" t="s">
        <v>237</v>
      </c>
      <c r="B22" s="6">
        <v>512.33000000000004</v>
      </c>
      <c r="C22" s="102">
        <v>412.84</v>
      </c>
      <c r="D22" s="102">
        <v>46.07</v>
      </c>
      <c r="E22" s="102">
        <v>111.27</v>
      </c>
      <c r="F22" s="102">
        <v>-71.33</v>
      </c>
      <c r="G22" s="102">
        <v>0</v>
      </c>
      <c r="H22" s="102">
        <v>-0.04</v>
      </c>
      <c r="I22" s="6">
        <v>13.52</v>
      </c>
    </row>
    <row r="23" spans="1:9" ht="16.5" customHeight="1" x14ac:dyDescent="0.3">
      <c r="A23" s="46" t="s">
        <v>238</v>
      </c>
      <c r="B23" s="100">
        <v>75257</v>
      </c>
      <c r="C23" s="94">
        <v>12521</v>
      </c>
      <c r="D23" s="94">
        <v>33260</v>
      </c>
      <c r="E23" s="94">
        <v>20915</v>
      </c>
      <c r="F23" s="94">
        <v>6309</v>
      </c>
      <c r="G23" s="94">
        <v>0</v>
      </c>
      <c r="H23" s="94">
        <v>0</v>
      </c>
      <c r="I23" s="100">
        <v>2252</v>
      </c>
    </row>
    <row r="24" spans="1:9" ht="16.5" customHeight="1" x14ac:dyDescent="0.3">
      <c r="A24" s="46" t="s">
        <v>239</v>
      </c>
      <c r="B24" s="6">
        <v>47.688321619779401</v>
      </c>
      <c r="C24" s="102">
        <v>-176.36699999999999</v>
      </c>
      <c r="D24" s="102">
        <v>10.612</v>
      </c>
      <c r="E24" s="102">
        <v>32.432000486505402</v>
      </c>
      <c r="F24" s="102">
        <v>-2.351</v>
      </c>
      <c r="G24" s="102">
        <v>0</v>
      </c>
      <c r="H24" s="102">
        <v>-0.14199999999999999</v>
      </c>
      <c r="I24" s="6">
        <v>183.504321133274</v>
      </c>
    </row>
    <row r="25" spans="1:9" ht="16.5" customHeight="1" x14ac:dyDescent="0.3">
      <c r="A25" s="46" t="s">
        <v>240</v>
      </c>
      <c r="B25" s="100">
        <v>1394</v>
      </c>
      <c r="C25" s="94">
        <v>188</v>
      </c>
      <c r="D25" s="94">
        <v>1038</v>
      </c>
      <c r="E25" s="94">
        <v>177</v>
      </c>
      <c r="F25" s="94">
        <v>0</v>
      </c>
      <c r="G25" s="94">
        <v>0</v>
      </c>
      <c r="H25" s="94">
        <v>0</v>
      </c>
      <c r="I25" s="100">
        <v>-9</v>
      </c>
    </row>
    <row r="26" spans="1:9" ht="16.5" customHeight="1" x14ac:dyDescent="0.3">
      <c r="A26" s="46" t="s">
        <v>241</v>
      </c>
      <c r="B26" s="6">
        <v>1966.97</v>
      </c>
      <c r="C26" s="102">
        <v>674.7</v>
      </c>
      <c r="D26" s="102">
        <v>1149.03</v>
      </c>
      <c r="E26" s="102">
        <v>56.91</v>
      </c>
      <c r="F26" s="102">
        <v>41.19</v>
      </c>
      <c r="G26" s="102">
        <v>0</v>
      </c>
      <c r="H26" s="102">
        <v>0</v>
      </c>
      <c r="I26" s="6">
        <v>45.14</v>
      </c>
    </row>
    <row r="27" spans="1:9" ht="16.5" customHeight="1" x14ac:dyDescent="0.3">
      <c r="A27" s="46" t="s">
        <v>242</v>
      </c>
      <c r="B27" s="100">
        <v>666.44</v>
      </c>
      <c r="C27" s="94">
        <v>-8.64</v>
      </c>
      <c r="D27" s="94">
        <v>50.96</v>
      </c>
      <c r="E27" s="94">
        <v>108.55</v>
      </c>
      <c r="F27" s="94">
        <v>521.05999999999995</v>
      </c>
      <c r="G27" s="94">
        <v>0</v>
      </c>
      <c r="H27" s="94">
        <v>1.2</v>
      </c>
      <c r="I27" s="100">
        <v>-6.7</v>
      </c>
    </row>
    <row r="28" spans="1:9" ht="16.5" customHeight="1" x14ac:dyDescent="0.3">
      <c r="A28" s="46" t="s">
        <v>243</v>
      </c>
      <c r="B28" s="6">
        <v>113.95475321000001</v>
      </c>
      <c r="C28" s="102">
        <v>-4.6363407399999996</v>
      </c>
      <c r="D28" s="102">
        <v>112.70789542</v>
      </c>
      <c r="E28" s="102">
        <v>31.696439000000002</v>
      </c>
      <c r="F28" s="102">
        <v>-12.912878920000001</v>
      </c>
      <c r="G28" s="102">
        <v>0</v>
      </c>
      <c r="H28" s="102">
        <v>0</v>
      </c>
      <c r="I28" s="6">
        <v>-12.90036155</v>
      </c>
    </row>
    <row r="29" spans="1:9" ht="16.5" customHeight="1" x14ac:dyDescent="0.3">
      <c r="A29" s="46" t="s">
        <v>244</v>
      </c>
      <c r="B29" s="100">
        <v>72.89</v>
      </c>
      <c r="C29" s="94">
        <v>6.13</v>
      </c>
      <c r="D29" s="94">
        <v>15.71</v>
      </c>
      <c r="E29" s="94">
        <v>11.78</v>
      </c>
      <c r="F29" s="94">
        <v>1.55</v>
      </c>
      <c r="G29" s="94">
        <v>-6.85</v>
      </c>
      <c r="H29" s="94">
        <v>14.69</v>
      </c>
      <c r="I29" s="100">
        <v>29.88</v>
      </c>
    </row>
    <row r="30" spans="1:9" ht="16.5" customHeight="1" x14ac:dyDescent="0.3">
      <c r="A30" s="46" t="s">
        <v>245</v>
      </c>
      <c r="B30" s="6">
        <v>96.126999999999995</v>
      </c>
      <c r="C30" s="102">
        <v>12.895</v>
      </c>
      <c r="D30" s="102">
        <v>4.7E-2</v>
      </c>
      <c r="E30" s="102">
        <v>84.82</v>
      </c>
      <c r="F30" s="102">
        <v>-1.635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25.953900000000001</v>
      </c>
      <c r="C31" s="94">
        <v>3.4205000000000001</v>
      </c>
      <c r="D31" s="94">
        <v>3.3037000000000001</v>
      </c>
      <c r="E31" s="94">
        <v>13.467000000000001</v>
      </c>
      <c r="F31" s="94">
        <v>5.6771000000000003</v>
      </c>
      <c r="G31" s="94">
        <v>0</v>
      </c>
      <c r="H31" s="94">
        <v>0</v>
      </c>
      <c r="I31" s="100">
        <v>8.5599999999999996E-2</v>
      </c>
    </row>
    <row r="32" spans="1:9" ht="16.5" customHeight="1" x14ac:dyDescent="0.3">
      <c r="A32" s="46" t="s">
        <v>247</v>
      </c>
      <c r="B32" s="6">
        <v>4395</v>
      </c>
      <c r="C32" s="102">
        <v>2967</v>
      </c>
      <c r="D32" s="102">
        <v>-102</v>
      </c>
      <c r="E32" s="102">
        <v>892</v>
      </c>
      <c r="F32" s="102">
        <v>-411</v>
      </c>
      <c r="G32" s="102">
        <v>0</v>
      </c>
      <c r="H32" s="102">
        <v>1049</v>
      </c>
      <c r="I32" s="6">
        <v>0</v>
      </c>
    </row>
    <row r="33" spans="1:9" ht="16.5" customHeight="1" x14ac:dyDescent="0.3">
      <c r="A33" s="46" t="s">
        <v>248</v>
      </c>
      <c r="B33" s="100">
        <v>79.209999999999994</v>
      </c>
      <c r="C33" s="94">
        <v>-376.07</v>
      </c>
      <c r="D33" s="94">
        <v>-40.08</v>
      </c>
      <c r="E33" s="94">
        <v>117.09</v>
      </c>
      <c r="F33" s="94">
        <v>390.3</v>
      </c>
      <c r="G33" s="94">
        <v>0</v>
      </c>
      <c r="H33" s="94">
        <v>-12.03</v>
      </c>
      <c r="I33" s="100">
        <v>0</v>
      </c>
    </row>
    <row r="34" spans="1:9" ht="16.5" customHeight="1" x14ac:dyDescent="0.3">
      <c r="A34" s="46" t="s">
        <v>249</v>
      </c>
      <c r="B34" s="6">
        <v>817.06</v>
      </c>
      <c r="C34" s="102">
        <v>-1731.97</v>
      </c>
      <c r="D34" s="102">
        <v>1115.1199999999999</v>
      </c>
      <c r="E34" s="102">
        <v>387.69</v>
      </c>
      <c r="F34" s="102">
        <v>1046.22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4.3600000000000003</v>
      </c>
      <c r="C35" s="94">
        <v>2.4500000000000002</v>
      </c>
      <c r="D35" s="94">
        <v>-186.3</v>
      </c>
      <c r="E35" s="94">
        <v>27.32</v>
      </c>
      <c r="F35" s="94">
        <v>99.2</v>
      </c>
      <c r="G35" s="94">
        <v>-1.27</v>
      </c>
      <c r="H35" s="94">
        <v>14.08</v>
      </c>
      <c r="I35" s="100">
        <v>48.87</v>
      </c>
    </row>
    <row r="36" spans="1:9" ht="16.5" customHeight="1" x14ac:dyDescent="0.3">
      <c r="A36" s="46" t="s">
        <v>251</v>
      </c>
      <c r="B36" s="6">
        <v>12494.24</v>
      </c>
      <c r="C36" s="102">
        <v>3402.38</v>
      </c>
      <c r="D36" s="102">
        <v>3854.49</v>
      </c>
      <c r="E36" s="102">
        <v>3844.8</v>
      </c>
      <c r="F36" s="102">
        <v>351.71</v>
      </c>
      <c r="G36" s="102">
        <v>-39.15</v>
      </c>
      <c r="H36" s="102">
        <v>497.32</v>
      </c>
      <c r="I36" s="6">
        <v>582.69000000000005</v>
      </c>
    </row>
    <row r="37" spans="1:9" ht="16.5" customHeight="1" x14ac:dyDescent="0.3">
      <c r="A37" s="47" t="s">
        <v>77</v>
      </c>
      <c r="B37" s="103">
        <v>190101.81563312901</v>
      </c>
      <c r="C37" s="97">
        <v>38810.997821259902</v>
      </c>
      <c r="D37" s="97">
        <v>72474.28639342</v>
      </c>
      <c r="E37" s="97">
        <v>42902.011901686499</v>
      </c>
      <c r="F37" s="97">
        <v>33406.720650110001</v>
      </c>
      <c r="G37" s="97">
        <v>-413.96399999999898</v>
      </c>
      <c r="H37" s="97">
        <v>-979.27399999999898</v>
      </c>
      <c r="I37" s="103">
        <v>3899.9868667332698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7nInedLafSGcc5rrMeUI1XdEh7sYkB2lFaEMgnkxXtXNIeFeJ08D6qk4eeCJWzJvYCAtpODbRGSNEnsgDU1fYw==" saltValue="oFaiWh6ns7ndFjpoZmIyzQ==" spinCount="100000" sheet="1" objects="1" scenarios="1"/>
  <mergeCells count="1">
    <mergeCell ref="A1:B1"/>
  </mergeCells>
  <conditionalFormatting sqref="B8:I37">
    <cfRule type="cellIs" dxfId="410" priority="6" operator="between">
      <formula>0</formula>
      <formula>0.1</formula>
    </cfRule>
    <cfRule type="cellIs" dxfId="409" priority="7" operator="lessThan">
      <formula>0</formula>
    </cfRule>
    <cfRule type="cellIs" dxfId="408" priority="8" operator="greaterThanOrEqual">
      <formula>0.1</formula>
    </cfRule>
  </conditionalFormatting>
  <conditionalFormatting sqref="A1:XFD6 A38:XFD1048576 A7 J7:XFD7 B8:XFD37">
    <cfRule type="cellIs" dxfId="407" priority="5" operator="between">
      <formula>-0.1</formula>
      <formula>0</formula>
    </cfRule>
  </conditionalFormatting>
  <conditionalFormatting sqref="B7:C7">
    <cfRule type="cellIs" dxfId="406" priority="4" operator="between">
      <formula>-0.1</formula>
      <formula>0</formula>
    </cfRule>
  </conditionalFormatting>
  <conditionalFormatting sqref="D7:I7">
    <cfRule type="cellIs" dxfId="405" priority="3" operator="between">
      <formula>-0.1</formula>
      <formula>0</formula>
    </cfRule>
  </conditionalFormatting>
  <conditionalFormatting sqref="A8:A36">
    <cfRule type="cellIs" dxfId="404" priority="2" operator="between">
      <formula>-0.1</formula>
      <formula>0</formula>
    </cfRule>
  </conditionalFormatting>
  <conditionalFormatting sqref="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9"/>
  <sheetViews>
    <sheetView showGridLines="0" showZeros="0" zoomScale="85" zoomScaleNormal="85" workbookViewId="0">
      <selection activeCell="H5" sqref="H5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Contents'!B17</f>
        <v>Table 1.7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Contents'!A17&amp;", "&amp;'Table of Contents'!A3</f>
        <v>UCITS: Total Net Sales of ETFs and Funds of Funds, 2017:Q3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192.57499999999999</v>
      </c>
      <c r="H8" s="102">
        <v>7.827</v>
      </c>
      <c r="I8" s="102">
        <v>10.817</v>
      </c>
      <c r="J8" s="102">
        <v>173.93100000000001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0.45</v>
      </c>
      <c r="C10" s="102">
        <v>0.45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34.47</v>
      </c>
      <c r="H13" s="94">
        <v>0</v>
      </c>
      <c r="I13" s="94">
        <v>0</v>
      </c>
      <c r="J13" s="94">
        <v>0</v>
      </c>
      <c r="K13" s="100">
        <v>34.47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380.44</v>
      </c>
      <c r="H14" s="102">
        <v>0.81</v>
      </c>
      <c r="I14" s="102">
        <v>188.95</v>
      </c>
      <c r="J14" s="102">
        <v>187.49</v>
      </c>
      <c r="K14" s="6">
        <v>3.19</v>
      </c>
    </row>
    <row r="15" spans="1:11" ht="16.5" customHeight="1" x14ac:dyDescent="0.3">
      <c r="A15" s="46" t="s">
        <v>230</v>
      </c>
      <c r="B15" s="100">
        <v>31.01275</v>
      </c>
      <c r="C15" s="94">
        <v>31.01275</v>
      </c>
      <c r="D15" s="94">
        <v>0</v>
      </c>
      <c r="E15" s="100">
        <v>0</v>
      </c>
      <c r="F15" s="108"/>
      <c r="G15" s="100">
        <v>328.460351</v>
      </c>
      <c r="H15" s="94">
        <v>20.683027160000002</v>
      </c>
      <c r="I15" s="94">
        <v>44.241767250000002</v>
      </c>
      <c r="J15" s="94">
        <v>263.53555649999998</v>
      </c>
      <c r="K15" s="100">
        <v>0</v>
      </c>
    </row>
    <row r="16" spans="1:11" ht="16.5" customHeight="1" x14ac:dyDescent="0.3">
      <c r="A16" s="46" t="s">
        <v>231</v>
      </c>
      <c r="B16" s="6">
        <v>-522</v>
      </c>
      <c r="C16" s="102">
        <v>-578</v>
      </c>
      <c r="D16" s="102">
        <v>246</v>
      </c>
      <c r="E16" s="6">
        <v>-190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2368.0920000000001</v>
      </c>
      <c r="C17" s="94">
        <v>2354.0729999999999</v>
      </c>
      <c r="D17" s="94">
        <v>-50.57</v>
      </c>
      <c r="E17" s="100">
        <v>64.588999999999999</v>
      </c>
      <c r="F17" s="108"/>
      <c r="G17" s="100">
        <v>345.39800000000002</v>
      </c>
      <c r="H17" s="94">
        <v>22.437000000000001</v>
      </c>
      <c r="I17" s="94">
        <v>24.010999999999999</v>
      </c>
      <c r="J17" s="94">
        <v>267.60599999999999</v>
      </c>
      <c r="K17" s="100">
        <v>31.344000000000001</v>
      </c>
    </row>
    <row r="18" spans="1:11" ht="16.5" customHeight="1" x14ac:dyDescent="0.3">
      <c r="A18" s="46" t="s">
        <v>233</v>
      </c>
      <c r="B18" s="6">
        <v>2E-3</v>
      </c>
      <c r="C18" s="102">
        <v>2E-3</v>
      </c>
      <c r="D18" s="102">
        <v>0</v>
      </c>
      <c r="E18" s="6">
        <v>0</v>
      </c>
      <c r="F18" s="108"/>
      <c r="G18" s="6">
        <v>-1.17</v>
      </c>
      <c r="H18" s="102">
        <v>-0.42</v>
      </c>
      <c r="I18" s="102">
        <v>-4.09</v>
      </c>
      <c r="J18" s="102">
        <v>3.34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10303</v>
      </c>
      <c r="C20" s="102">
        <v>6854</v>
      </c>
      <c r="D20" s="102">
        <v>3268</v>
      </c>
      <c r="E20" s="6">
        <v>181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19.5399999999999</v>
      </c>
      <c r="H21" s="94">
        <v>-1.47</v>
      </c>
      <c r="I21" s="94">
        <v>-15.11</v>
      </c>
      <c r="J21" s="94">
        <v>36.119999999999898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-1.36</v>
      </c>
      <c r="H22" s="102">
        <v>0</v>
      </c>
      <c r="I22" s="102">
        <v>3.01</v>
      </c>
      <c r="J22" s="102">
        <v>0</v>
      </c>
      <c r="K22" s="6">
        <v>-4.37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1647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-0.02</v>
      </c>
      <c r="H24" s="102">
        <v>0</v>
      </c>
      <c r="I24" s="102">
        <v>0</v>
      </c>
      <c r="J24" s="102">
        <v>0</v>
      </c>
      <c r="K24" s="6">
        <v>-0.02</v>
      </c>
    </row>
    <row r="25" spans="1:11" ht="16.5" customHeight="1" x14ac:dyDescent="0.3">
      <c r="A25" s="46" t="s">
        <v>240</v>
      </c>
      <c r="B25" s="100">
        <v>36</v>
      </c>
      <c r="C25" s="94">
        <v>0</v>
      </c>
      <c r="D25" s="94">
        <v>0</v>
      </c>
      <c r="E25" s="100">
        <v>0</v>
      </c>
      <c r="F25" s="108"/>
      <c r="G25" s="100">
        <v>-100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-12.5</v>
      </c>
      <c r="H27" s="94">
        <v>-1.59</v>
      </c>
      <c r="I27" s="94">
        <v>2.69</v>
      </c>
      <c r="J27" s="94">
        <v>-7.08</v>
      </c>
      <c r="K27" s="100">
        <v>-6.52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129.10083738</v>
      </c>
      <c r="H28" s="102">
        <v>0</v>
      </c>
      <c r="I28" s="102">
        <v>0</v>
      </c>
      <c r="J28" s="102">
        <v>129.10083738</v>
      </c>
      <c r="K28" s="6">
        <v>0</v>
      </c>
    </row>
    <row r="29" spans="1:11" ht="16.5" customHeight="1" x14ac:dyDescent="0.3">
      <c r="A29" s="46" t="s">
        <v>244</v>
      </c>
      <c r="B29" s="100">
        <v>0.04</v>
      </c>
      <c r="C29" s="94">
        <v>0.04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-2.0569999999999999</v>
      </c>
      <c r="H31" s="94">
        <v>-2.0573999999999999</v>
      </c>
      <c r="I31" s="94">
        <v>0</v>
      </c>
      <c r="J31" s="94">
        <v>4.0000000000000002E-4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39.130000000000003</v>
      </c>
      <c r="C33" s="94">
        <v>39.130000000000003</v>
      </c>
      <c r="D33" s="94">
        <v>0</v>
      </c>
      <c r="E33" s="100">
        <v>0</v>
      </c>
      <c r="F33" s="108"/>
      <c r="G33" s="100">
        <v>219.74</v>
      </c>
      <c r="H33" s="94">
        <v>37.46</v>
      </c>
      <c r="I33" s="94">
        <v>-93.34</v>
      </c>
      <c r="J33" s="94">
        <v>275.62</v>
      </c>
      <c r="K33" s="100">
        <v>0</v>
      </c>
    </row>
    <row r="34" spans="1:11" ht="16.5" customHeight="1" x14ac:dyDescent="0.3">
      <c r="A34" s="46" t="s">
        <v>249</v>
      </c>
      <c r="B34" s="6">
        <v>-120.7</v>
      </c>
      <c r="C34" s="102">
        <v>-78.87</v>
      </c>
      <c r="D34" s="102">
        <v>0</v>
      </c>
      <c r="E34" s="6">
        <v>-41.82</v>
      </c>
      <c r="F34" s="108"/>
      <c r="G34" s="6">
        <v>-210.72</v>
      </c>
      <c r="H34" s="102">
        <v>15.83</v>
      </c>
      <c r="I34" s="102">
        <v>-268.49</v>
      </c>
      <c r="J34" s="102">
        <v>49.38</v>
      </c>
      <c r="K34" s="6">
        <v>-7.43</v>
      </c>
    </row>
    <row r="35" spans="1:11" ht="16.5" customHeight="1" x14ac:dyDescent="0.3">
      <c r="A35" s="46" t="s">
        <v>250</v>
      </c>
      <c r="B35" s="100">
        <v>-5.03</v>
      </c>
      <c r="C35" s="94">
        <v>0</v>
      </c>
      <c r="D35" s="94">
        <v>0</v>
      </c>
      <c r="E35" s="100">
        <v>0</v>
      </c>
      <c r="F35" s="108"/>
      <c r="G35" s="100">
        <v>23.35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2560.08</v>
      </c>
      <c r="H36" s="102">
        <v>46.8</v>
      </c>
      <c r="I36" s="102">
        <v>58.15</v>
      </c>
      <c r="J36" s="102">
        <v>1100.67</v>
      </c>
      <c r="K36" s="6">
        <v>1354.46</v>
      </c>
    </row>
    <row r="37" spans="1:11" ht="16.5" customHeight="1" x14ac:dyDescent="0.3">
      <c r="A37" s="47" t="s">
        <v>77</v>
      </c>
      <c r="B37" s="103">
        <v>12129.99675</v>
      </c>
      <c r="C37" s="97">
        <v>8621.8377500000006</v>
      </c>
      <c r="D37" s="97">
        <v>3463.43</v>
      </c>
      <c r="E37" s="103">
        <v>13.768999999999901</v>
      </c>
      <c r="F37" s="109"/>
      <c r="G37" s="103">
        <v>5552.3271883799998</v>
      </c>
      <c r="H37" s="97">
        <v>146.30962715999999</v>
      </c>
      <c r="I37" s="97">
        <v>-49.160232749999999</v>
      </c>
      <c r="J37" s="97">
        <v>2479.7137938800001</v>
      </c>
      <c r="K37" s="103">
        <v>1405.124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BdtsOXsp9xX30S+0qcLMc3fIFVcErFnLOsWQEGT6+ZCQ3EYguyk0b50+ia6cdioAIChcntb2yGnaWjOqeVVhIg==" saltValue="gNLwpwnJKoyId7nYZX1VCw==" spinCount="100000" sheet="1" objects="1" scenarios="1"/>
  <mergeCells count="1">
    <mergeCell ref="A1:B1"/>
  </mergeCells>
  <conditionalFormatting sqref="B8:K37">
    <cfRule type="cellIs" dxfId="402" priority="11" operator="between">
      <formula>0</formula>
      <formula>0.1</formula>
    </cfRule>
    <cfRule type="cellIs" dxfId="401" priority="12" operator="lessThan">
      <formula>0</formula>
    </cfRule>
    <cfRule type="cellIs" dxfId="400" priority="13" operator="greaterThanOrEqual">
      <formula>0.1</formula>
    </cfRule>
  </conditionalFormatting>
  <conditionalFormatting sqref="A1:XFD6 A38:XFD1048576 A7 L7:XFD7 B8:XFD37">
    <cfRule type="cellIs" dxfId="399" priority="10" operator="between">
      <formula>-0.1</formula>
      <formula>0</formula>
    </cfRule>
  </conditionalFormatting>
  <conditionalFormatting sqref="I7:J7">
    <cfRule type="cellIs" dxfId="398" priority="3" operator="between">
      <formula>-0.1</formula>
      <formula>0</formula>
    </cfRule>
  </conditionalFormatting>
  <conditionalFormatting sqref="K7">
    <cfRule type="cellIs" dxfId="397" priority="2" operator="between">
      <formula>-0.1</formula>
      <formula>0</formula>
    </cfRule>
  </conditionalFormatting>
  <conditionalFormatting sqref="F7">
    <cfRule type="cellIs" dxfId="396" priority="7" operator="between">
      <formula>-0.1</formula>
      <formula>0</formula>
    </cfRule>
  </conditionalFormatting>
  <conditionalFormatting sqref="B7:C7">
    <cfRule type="cellIs" dxfId="395" priority="6" operator="between">
      <formula>-0.1</formula>
      <formula>0</formula>
    </cfRule>
  </conditionalFormatting>
  <conditionalFormatting sqref="D7:E7">
    <cfRule type="cellIs" dxfId="394" priority="5" operator="between">
      <formula>-0.1</formula>
      <formula>0</formula>
    </cfRule>
  </conditionalFormatting>
  <conditionalFormatting sqref="G7:H7">
    <cfRule type="cellIs" dxfId="393" priority="4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1</vt:i4>
      </vt:variant>
    </vt:vector>
  </HeadingPairs>
  <TitlesOfParts>
    <vt:vector size="67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NF 1.0</vt:lpstr>
      <vt:lpstr>Table NF 2.0</vt:lpstr>
      <vt:lpstr>Table NF 3.0</vt:lpstr>
      <vt:lpstr>Table NF 4.0</vt:lpstr>
      <vt:lpstr>Table NF 5.0</vt:lpstr>
      <vt:lpstr>Table NF 6.0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Alex Carroll</cp:lastModifiedBy>
  <cp:lastPrinted>2017-11-30T15:24:10Z</cp:lastPrinted>
  <dcterms:created xsi:type="dcterms:W3CDTF">2015-09-22T14:02:58Z</dcterms:created>
  <dcterms:modified xsi:type="dcterms:W3CDTF">2017-12-07T12:03:23Z</dcterms:modified>
</cp:coreProperties>
</file>