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\Quarterly\2016\Q3 2016\Quarterly data share\"/>
    </mc:Choice>
  </mc:AlternateContent>
  <bookViews>
    <workbookView xWindow="0" yWindow="0" windowWidth="28800" windowHeight="12135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NF 1.0" sheetId="69" r:id="rId33"/>
    <sheet name="Table NF 2.0" sheetId="68" r:id="rId34"/>
    <sheet name="Table NF 3.0" sheetId="89" r:id="rId35"/>
    <sheet name="Table NF 4.0" sheetId="90" r:id="rId36"/>
    <sheet name="Table NF 5.0" sheetId="91" r:id="rId37"/>
    <sheet name="Table NF 6.0" sheetId="113" r:id="rId38"/>
    <sheet name="Table 2.1" sheetId="12" r:id="rId39"/>
    <sheet name="Table 2.2" sheetId="125" r:id="rId40"/>
    <sheet name="Table 2.3" sheetId="124" r:id="rId41"/>
    <sheet name="Table 2.4" sheetId="60" r:id="rId42"/>
    <sheet name="Table 2.5" sheetId="61" r:id="rId43"/>
    <sheet name="Table 2.6" sheetId="62" r:id="rId44"/>
    <sheet name="Table 2.7" sheetId="63" r:id="rId45"/>
    <sheet name="Table 2.8" sheetId="64" r:id="rId46"/>
    <sheet name="Table 2.9" sheetId="65" r:id="rId47"/>
    <sheet name="Table 2.10" sheetId="67" r:id="rId48"/>
    <sheet name="Table 2.11" sheetId="11" r:id="rId49"/>
    <sheet name="Table 2.12" sheetId="96" r:id="rId50"/>
    <sheet name="Table 2.13" sheetId="97" r:id="rId51"/>
    <sheet name="Table 2.14" sheetId="98" r:id="rId52"/>
    <sheet name="Table 2.15" sheetId="99" r:id="rId53"/>
    <sheet name="Table 2.16" sheetId="100" r:id="rId54"/>
    <sheet name="Table 2.17" sheetId="101" r:id="rId55"/>
    <sheet name="Table 2.18" sheetId="102" r:id="rId56"/>
    <sheet name="Table 2.19" sheetId="103" r:id="rId57"/>
    <sheet name="Table 2.20" sheetId="104" r:id="rId58"/>
    <sheet name="Table 2.21" sheetId="105" r:id="rId59"/>
    <sheet name="Table 2.22" sheetId="106" r:id="rId60"/>
    <sheet name="Table 2.23" sheetId="107" r:id="rId61"/>
    <sheet name="Table 2.24" sheetId="108" r:id="rId62"/>
    <sheet name="Table 2.25" sheetId="109" r:id="rId63"/>
    <sheet name="Table 2.26" sheetId="110" r:id="rId64"/>
    <sheet name="Table 2.27" sheetId="111" r:id="rId65"/>
    <sheet name="Appendix" sheetId="114" r:id="rId66"/>
  </sheets>
  <definedNames>
    <definedName name="_xlnm.Print_Area" localSheetId="44">'Table 2.7'!$A$1:$L$37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97" l="1"/>
  <c r="K12" i="97"/>
  <c r="K14" i="97"/>
  <c r="K16" i="97"/>
  <c r="K18" i="97"/>
  <c r="K20" i="97"/>
  <c r="K22" i="97"/>
  <c r="K24" i="97"/>
  <c r="K26" i="97"/>
  <c r="K28" i="97"/>
  <c r="K30" i="97"/>
  <c r="K32" i="97"/>
  <c r="K34" i="97"/>
  <c r="K36" i="97"/>
  <c r="K10" i="109" l="1"/>
  <c r="K11" i="109"/>
  <c r="K12" i="109"/>
  <c r="K13" i="109"/>
  <c r="K14" i="109"/>
  <c r="K15" i="109"/>
  <c r="K16" i="109"/>
  <c r="K17" i="109"/>
  <c r="K18" i="109"/>
  <c r="K19" i="109"/>
  <c r="K20" i="109"/>
  <c r="K21" i="109"/>
  <c r="K22" i="109"/>
  <c r="K23" i="109"/>
  <c r="K24" i="109"/>
  <c r="K25" i="109"/>
  <c r="K26" i="109"/>
  <c r="K27" i="109"/>
  <c r="K28" i="109"/>
  <c r="K29" i="109"/>
  <c r="K30" i="109"/>
  <c r="K31" i="109"/>
  <c r="K32" i="109"/>
  <c r="K33" i="109"/>
  <c r="K34" i="109"/>
  <c r="K35" i="109"/>
  <c r="K36" i="109"/>
  <c r="K10" i="105"/>
  <c r="K11" i="105"/>
  <c r="K12" i="105"/>
  <c r="K13" i="105"/>
  <c r="K14" i="105"/>
  <c r="K15" i="105"/>
  <c r="K16" i="105"/>
  <c r="K17" i="105"/>
  <c r="K18" i="105"/>
  <c r="K19" i="105"/>
  <c r="K20" i="105"/>
  <c r="K21" i="105"/>
  <c r="K22" i="105"/>
  <c r="K23" i="105"/>
  <c r="K24" i="105"/>
  <c r="K25" i="105"/>
  <c r="K26" i="105"/>
  <c r="K27" i="105"/>
  <c r="K28" i="105"/>
  <c r="K29" i="105"/>
  <c r="K30" i="105"/>
  <c r="K31" i="105"/>
  <c r="K32" i="105"/>
  <c r="K33" i="105"/>
  <c r="K34" i="105"/>
  <c r="K35" i="105"/>
  <c r="K36" i="105"/>
  <c r="F10" i="102"/>
  <c r="F12" i="102"/>
  <c r="F14" i="102"/>
  <c r="F16" i="102"/>
  <c r="F18" i="102"/>
  <c r="F20" i="102"/>
  <c r="F22" i="102"/>
  <c r="F24" i="102"/>
  <c r="F26" i="102"/>
  <c r="F28" i="102"/>
  <c r="F30" i="102"/>
  <c r="F32" i="102"/>
  <c r="F34" i="102"/>
  <c r="F36" i="102"/>
  <c r="K10" i="101"/>
  <c r="K11" i="101"/>
  <c r="K12" i="101"/>
  <c r="K13" i="10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K29" i="90"/>
  <c r="K30" i="90"/>
  <c r="K31" i="90"/>
  <c r="K32" i="90"/>
  <c r="K33" i="90"/>
  <c r="K34" i="90"/>
  <c r="K35" i="90"/>
  <c r="K36" i="90"/>
  <c r="K37" i="90"/>
  <c r="K10" i="86"/>
  <c r="K11" i="86"/>
  <c r="K12" i="86"/>
  <c r="K13" i="86"/>
  <c r="K14" i="86"/>
  <c r="K15" i="86"/>
  <c r="K16" i="86"/>
  <c r="K17" i="86"/>
  <c r="K18" i="86"/>
  <c r="K19" i="86"/>
  <c r="K20" i="86"/>
  <c r="K21" i="86"/>
  <c r="K22" i="86"/>
  <c r="K23" i="86"/>
  <c r="K24" i="86"/>
  <c r="K25" i="86"/>
  <c r="K26" i="86"/>
  <c r="K27" i="86"/>
  <c r="K28" i="86"/>
  <c r="K29" i="86"/>
  <c r="K30" i="86"/>
  <c r="K31" i="86"/>
  <c r="K32" i="86"/>
  <c r="K33" i="86"/>
  <c r="K34" i="86"/>
  <c r="K35" i="86"/>
  <c r="K36" i="86"/>
  <c r="K37" i="86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10" i="77"/>
  <c r="K11" i="77"/>
  <c r="K12" i="77"/>
  <c r="K13" i="77"/>
  <c r="K14" i="77"/>
  <c r="K15" i="77"/>
  <c r="K16" i="77"/>
  <c r="K17" i="77"/>
  <c r="K18" i="77"/>
  <c r="K19" i="77"/>
  <c r="K20" i="77"/>
  <c r="K21" i="77"/>
  <c r="K22" i="77"/>
  <c r="K23" i="77"/>
  <c r="K24" i="77"/>
  <c r="K25" i="77"/>
  <c r="K26" i="77"/>
  <c r="K27" i="77"/>
  <c r="K28" i="77"/>
  <c r="K29" i="77"/>
  <c r="K30" i="77"/>
  <c r="K31" i="77"/>
  <c r="K32" i="77"/>
  <c r="K33" i="77"/>
  <c r="K34" i="77"/>
  <c r="K35" i="77"/>
  <c r="K36" i="77"/>
  <c r="K37" i="77"/>
  <c r="K10" i="72"/>
  <c r="K12" i="72"/>
  <c r="K14" i="72"/>
  <c r="K16" i="72"/>
  <c r="K18" i="72"/>
  <c r="K20" i="72"/>
  <c r="K22" i="72"/>
  <c r="K24" i="72"/>
  <c r="K26" i="72"/>
  <c r="K28" i="72"/>
  <c r="K30" i="72"/>
  <c r="K32" i="72"/>
  <c r="K34" i="72"/>
  <c r="K36" i="72"/>
  <c r="A2" i="122" l="1"/>
  <c r="A1" i="111"/>
  <c r="A1" i="110"/>
  <c r="A1" i="109"/>
  <c r="A1" i="108"/>
  <c r="A1" i="107"/>
  <c r="A1" i="106"/>
  <c r="A1" i="105"/>
  <c r="A1" i="104"/>
  <c r="A1" i="103"/>
  <c r="A1" i="102"/>
  <c r="A1" i="101"/>
  <c r="A1" i="100"/>
  <c r="A1" i="99"/>
  <c r="A1" i="98"/>
  <c r="A1" i="97"/>
  <c r="A1" i="96"/>
  <c r="A1" i="11"/>
  <c r="A1" i="67"/>
  <c r="A1" i="65"/>
  <c r="A1" i="64"/>
  <c r="A1" i="63"/>
  <c r="A1" i="62"/>
  <c r="A1" i="61"/>
  <c r="A1" i="60"/>
  <c r="A1" i="124"/>
  <c r="A1" i="125"/>
  <c r="A1" i="12"/>
  <c r="A1" i="117"/>
  <c r="A1" i="116"/>
  <c r="A1" i="115"/>
  <c r="A1" i="88"/>
  <c r="A1" i="87"/>
  <c r="A1" i="86"/>
  <c r="A1" i="85"/>
  <c r="A1" i="84"/>
  <c r="A1" i="83"/>
  <c r="A1" i="81"/>
  <c r="A1" i="80"/>
  <c r="A1" i="79"/>
  <c r="A1" i="78"/>
  <c r="A1" i="77"/>
  <c r="A1" i="76"/>
  <c r="A1" i="75"/>
  <c r="A1" i="74"/>
  <c r="A1" i="72"/>
  <c r="A1" i="70"/>
  <c r="A1" i="95"/>
  <c r="A1" i="10"/>
  <c r="A1" i="9"/>
  <c r="A1" i="8"/>
  <c r="A1" i="7"/>
  <c r="A1" i="6"/>
  <c r="A1" i="4"/>
  <c r="A1" i="2"/>
  <c r="A1" i="122"/>
  <c r="A1" i="123"/>
  <c r="A1" i="5"/>
  <c r="A2" i="124" l="1"/>
  <c r="A2" i="125"/>
  <c r="A2" i="123"/>
  <c r="A2" i="117" l="1"/>
  <c r="A2" i="116"/>
  <c r="A2" i="115"/>
  <c r="A2" i="2" l="1"/>
  <c r="A2" i="113"/>
  <c r="A2" i="8"/>
  <c r="A2" i="91"/>
  <c r="A2" i="90"/>
  <c r="A2" i="89"/>
  <c r="A2" i="68"/>
  <c r="A2" i="69"/>
  <c r="A2" i="111" l="1"/>
  <c r="A2" i="110"/>
  <c r="A2" i="109"/>
  <c r="A2" i="108"/>
  <c r="A2" i="107"/>
  <c r="A2" i="106"/>
  <c r="A2" i="105"/>
  <c r="A2" i="104"/>
  <c r="A2" i="103"/>
  <c r="A2" i="102"/>
  <c r="A2" i="101"/>
  <c r="A2" i="100"/>
  <c r="A2" i="99"/>
  <c r="A2" i="98"/>
  <c r="A2" i="97"/>
  <c r="A2" i="96"/>
  <c r="A2" i="88"/>
  <c r="A2" i="87"/>
  <c r="A2" i="86"/>
  <c r="A2" i="85"/>
  <c r="A2" i="84"/>
  <c r="A2" i="83"/>
  <c r="A2" i="81"/>
  <c r="A2" i="80"/>
  <c r="A2" i="79"/>
  <c r="A2" i="78"/>
  <c r="A2" i="77"/>
  <c r="A2" i="76"/>
  <c r="A2" i="75"/>
  <c r="A2" i="74"/>
  <c r="A2" i="72"/>
  <c r="A2" i="70"/>
  <c r="A2" i="11"/>
  <c r="A2" i="7" l="1"/>
  <c r="A2" i="64" l="1"/>
  <c r="A2" i="67" l="1"/>
  <c r="A2" i="65"/>
  <c r="A2" i="63"/>
  <c r="A2" i="62"/>
  <c r="A2" i="61"/>
  <c r="A2" i="60"/>
  <c r="A2" i="95" l="1"/>
  <c r="A2" i="10"/>
  <c r="A2" i="9"/>
  <c r="A2" i="6"/>
  <c r="A2" i="4"/>
  <c r="A2" i="5"/>
  <c r="A3" i="114" l="1"/>
  <c r="F8" i="102" l="1"/>
  <c r="K9" i="109"/>
  <c r="K8" i="109"/>
  <c r="K9" i="105"/>
  <c r="K8" i="105"/>
  <c r="K9" i="101"/>
  <c r="K8" i="101"/>
  <c r="K8" i="97"/>
  <c r="K9" i="90"/>
  <c r="K8" i="90"/>
  <c r="K9" i="86"/>
  <c r="K8" i="86"/>
  <c r="K9" i="81"/>
  <c r="K8" i="81"/>
  <c r="K9" i="77"/>
  <c r="K8" i="77"/>
  <c r="K8" i="72" l="1"/>
  <c r="A2" i="12" l="1"/>
</calcChain>
</file>

<file path=xl/sharedStrings.xml><?xml version="1.0" encoding="utf-8"?>
<sst xmlns="http://schemas.openxmlformats.org/spreadsheetml/2006/main" count="2803" uniqueCount="252">
  <si>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</si>
  <si>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</si>
  <si>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</si>
  <si>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</si>
  <si>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</si>
  <si>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</si>
  <si>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</si>
  <si>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</si>
  <si>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</si>
  <si>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</si>
  <si>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</si>
  <si>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</si>
  <si>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</si>
  <si>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</si>
  <si>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</si>
  <si>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</si>
  <si>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</si>
  <si>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</si>
  <si>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</si>
  <si>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</si>
  <si>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</si>
  <si>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</si>
  <si>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</si>
  <si>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</si>
  <si>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</si>
  <si>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</si>
  <si>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</si>
  <si>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</si>
  <si>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</si>
  <si>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</si>
  <si>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</si>
  <si>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</si>
  <si>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</si>
  <si>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</si>
  <si>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</si>
  <si>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</si>
  <si>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</si>
  <si>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</si>
  <si>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</si>
  <si>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</si>
  <si>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</si>
  <si>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</si>
  <si>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</si>
  <si>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</si>
  <si>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</si>
  <si>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</si>
  <si>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</si>
  <si>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</si>
  <si>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</si>
  <si>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</si>
  <si>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</si>
  <si>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</si>
  <si>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</si>
  <si>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</si>
  <si>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</si>
  <si>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</si>
  <si>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</si>
  <si>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</si>
  <si>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</si>
  <si>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</si>
  <si>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</si>
  <si>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</si>
  <si>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</si>
  <si>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</si>
  <si>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</si>
  <si>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</si>
  <si>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</si>
  <si>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</si>
  <si>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</si>
  <si>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</si>
  <si>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</si>
  <si>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</si>
  <si>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</si>
  <si>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</si>
  <si>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</si>
  <si>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</si>
  <si>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</si>
  <si>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</si>
  <si>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</si>
  <si>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</si>
  <si>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</si>
  <si>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</si>
  <si>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</si>
  <si>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</si>
  <si>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</si>
  <si>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</si>
  <si>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</si>
  <si>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</si>
  <si>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</si>
  <si>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</si>
  <si>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</si>
  <si>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</si>
  <si>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</si>
  <si>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</si>
  <si>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</si>
  <si>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</si>
  <si>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</si>
  <si>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</si>
  <si>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</si>
  <si>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</si>
  <si>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</si>
  <si>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</si>
  <si>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</si>
  <si>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</si>
  <si>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</si>
  <si>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</si>
  <si>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</si>
  <si>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</si>
  <si>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</si>
  <si>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</si>
  <si>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</si>
  <si>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</si>
  <si>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</si>
  <si>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</si>
  <si>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</si>
  <si>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</si>
  <si>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</si>
  <si>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</si>
  <si>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</si>
  <si>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</si>
  <si>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</si>
  <si>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</si>
  <si>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</si>
  <si>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</si>
  <si>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</si>
  <si>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</si>
  <si>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</si>
  <si>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</si>
  <si>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</si>
  <si>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</si>
  <si>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</si>
  <si>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</si>
  <si>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</si>
  <si>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</si>
  <si>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</si>
  <si>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</si>
  <si>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</si>
  <si>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</si>
  <si>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</si>
  <si>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</si>
  <si>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</si>
  <si>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</si>
  <si>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</si>
  <si>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</si>
  <si>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</si>
  <si>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</si>
  <si>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</si>
  <si>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</si>
  <si>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</si>
  <si>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</si>
  <si>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</si>
  <si>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</si>
  <si>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</si>
  <si>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</si>
  <si>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</si>
  <si>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</si>
  <si>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</si>
  <si>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</si>
  <si>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</si>
  <si>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</si>
  <si>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</si>
  <si>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</si>
  <si>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</si>
  <si>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</si>
  <si>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</si>
  <si>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</si>
  <si>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</si>
  <si>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</si>
  <si>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</si>
  <si>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</si>
  <si>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</si>
  <si>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</si>
  <si>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</si>
  <si>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</si>
  <si>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</si>
  <si>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</si>
  <si>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</si>
  <si>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</si>
  <si>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</si>
  <si>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</si>
  <si>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</si>
  <si>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</si>
  <si>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</si>
  <si>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</si>
  <si>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</si>
  <si>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</si>
  <si>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</si>
  <si>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</si>
  <si>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</si>
  <si>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</si>
  <si>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</si>
  <si>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</si>
  <si>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</si>
  <si>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</si>
  <si>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</si>
  <si>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</si>
  <si>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</si>
  <si>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</si>
  <si>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</si>
  <si>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</si>
  <si>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</si>
  <si>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</si>
  <si>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</si>
  <si>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</si>
  <si>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</si>
  <si>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</si>
  <si>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</si>
  <si>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</si>
  <si>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</si>
  <si>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</si>
  <si>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</si>
  <si>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</si>
  <si>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</si>
  <si>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</si>
  <si>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</si>
  <si>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</si>
  <si>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</si>
  <si>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</si>
  <si>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</si>
  <si>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</si>
  <si>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</si>
  <si>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</si>
  <si>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2016:Q3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</si>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</sst>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00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5"/>
  <sheetViews>
    <sheetView showGridLines="0" tabSelected="1" zoomScale="85" zoomScaleNormal="85" workbookViewId="0">
      <selection activeCell="A99" sqref="A99"/>
    </sheetView>
  </sheetViews>
  <sheetFormatPr defaultColWidth="9.28515625" defaultRowHeight="10.5" x14ac:dyDescent="0.15"/>
  <cols>
    <col min="1" max="1" width="77.5703125" style="22" customWidth="1"/>
    <col min="2" max="3" width="12.7109375" style="23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2" customFormat="1" ht="25.5" x14ac:dyDescent="0.15">
      <c r="A2" s="162" t="s">
        <v>0</v>
      </c>
      <c r="B2" s="163"/>
      <c r="C2" s="163"/>
      <c r="D2" s="11"/>
    </row>
    <row r="3" spans="1:6" s="12" customFormat="1" ht="25.5" x14ac:dyDescent="0.15">
      <c r="A3" s="164" t="s">
        <v>222</v>
      </c>
      <c r="B3" s="165"/>
      <c r="C3" s="165"/>
      <c r="D3" s="11"/>
    </row>
    <row r="4" spans="1:6" s="12" customFormat="1" ht="25.5" x14ac:dyDescent="0.15">
      <c r="A4" s="128"/>
      <c r="B4" s="129"/>
      <c r="C4" s="129"/>
      <c r="D4" s="11"/>
    </row>
    <row r="5" spans="1:6" s="16" customFormat="1" ht="23.25" customHeight="1" x14ac:dyDescent="0.25">
      <c r="A5" s="13"/>
      <c r="B5" s="14" t="s">
        <v>1</v>
      </c>
      <c r="C5" s="15" t="s">
        <v>64</v>
      </c>
    </row>
    <row r="6" spans="1:6" s="16" customFormat="1" ht="15.95" customHeight="1" x14ac:dyDescent="0.3">
      <c r="A6" s="17" t="s">
        <v>2</v>
      </c>
      <c r="B6" s="37"/>
    </row>
    <row r="7" spans="1:6" ht="12.75" customHeight="1" x14ac:dyDescent="0.2">
      <c r="A7" s="21" t="s">
        <v>105</v>
      </c>
      <c r="B7" s="144" t="s">
        <v>11</v>
      </c>
      <c r="C7" s="144" t="s">
        <v>12</v>
      </c>
    </row>
    <row r="8" spans="1:6" ht="12.75" customHeight="1" x14ac:dyDescent="0.2">
      <c r="A8" s="21" t="s">
        <v>208</v>
      </c>
      <c r="B8" s="144" t="s">
        <v>3</v>
      </c>
      <c r="C8" s="144" t="s">
        <v>13</v>
      </c>
    </row>
    <row r="9" spans="1:6" ht="12.75" customHeight="1" x14ac:dyDescent="0.2">
      <c r="A9" s="21" t="s">
        <v>209</v>
      </c>
      <c r="B9" s="144" t="s">
        <v>4</v>
      </c>
      <c r="C9" s="144" t="s">
        <v>14</v>
      </c>
    </row>
    <row r="10" spans="1:6" s="18" customFormat="1" ht="15.95" customHeight="1" x14ac:dyDescent="0.2">
      <c r="A10" s="19"/>
      <c r="B10" s="144"/>
      <c r="C10" s="144"/>
    </row>
    <row r="11" spans="1:6" s="16" customFormat="1" ht="15.95" customHeight="1" x14ac:dyDescent="0.3">
      <c r="A11" s="17" t="s">
        <v>5</v>
      </c>
      <c r="B11" s="144"/>
      <c r="C11" s="144"/>
      <c r="F11" s="20"/>
    </row>
    <row r="12" spans="1:6" ht="12.75" customHeight="1" x14ac:dyDescent="0.2">
      <c r="A12" s="21" t="s">
        <v>6</v>
      </c>
      <c r="B12" s="144" t="s">
        <v>15</v>
      </c>
      <c r="C12" s="144" t="s">
        <v>16</v>
      </c>
    </row>
    <row r="13" spans="1:6" ht="12.75" customHeight="1" x14ac:dyDescent="0.2">
      <c r="A13" s="21" t="s">
        <v>47</v>
      </c>
      <c r="B13" s="144" t="s">
        <v>17</v>
      </c>
      <c r="C13" s="144" t="s">
        <v>18</v>
      </c>
    </row>
    <row r="14" spans="1:6" s="18" customFormat="1" ht="15.95" customHeight="1" x14ac:dyDescent="0.2">
      <c r="A14" s="19"/>
      <c r="B14" s="144"/>
      <c r="C14" s="144"/>
    </row>
    <row r="15" spans="1:6" s="16" customFormat="1" ht="15.95" customHeight="1" x14ac:dyDescent="0.3">
      <c r="A15" s="17" t="s">
        <v>7</v>
      </c>
      <c r="B15" s="144"/>
      <c r="C15" s="144"/>
    </row>
    <row r="16" spans="1:6" ht="12.75" customHeight="1" x14ac:dyDescent="0.2">
      <c r="A16" s="21" t="s">
        <v>104</v>
      </c>
      <c r="B16" s="144" t="s">
        <v>19</v>
      </c>
      <c r="C16" s="144" t="s">
        <v>53</v>
      </c>
    </row>
    <row r="17" spans="1:6" ht="12.75" customHeight="1" x14ac:dyDescent="0.2">
      <c r="A17" s="21" t="s">
        <v>48</v>
      </c>
      <c r="B17" s="144" t="s">
        <v>20</v>
      </c>
      <c r="C17" s="144" t="s">
        <v>35</v>
      </c>
    </row>
    <row r="18" spans="1:6" s="18" customFormat="1" ht="15.95" customHeight="1" x14ac:dyDescent="0.2">
      <c r="A18" s="19"/>
      <c r="B18" s="144"/>
      <c r="C18" s="144"/>
    </row>
    <row r="19" spans="1:6" s="16" customFormat="1" ht="15.95" customHeight="1" x14ac:dyDescent="0.3">
      <c r="A19" s="17" t="s">
        <v>8</v>
      </c>
      <c r="B19" s="144"/>
      <c r="C19" s="144"/>
    </row>
    <row r="20" spans="1:6" ht="12.75" customHeight="1" x14ac:dyDescent="0.2">
      <c r="A20" s="21" t="s">
        <v>136</v>
      </c>
      <c r="B20" s="144" t="s">
        <v>21</v>
      </c>
      <c r="C20" s="144" t="s">
        <v>36</v>
      </c>
    </row>
    <row r="21" spans="1:6" ht="12.75" customHeight="1" x14ac:dyDescent="0.2">
      <c r="A21" s="21" t="s">
        <v>49</v>
      </c>
      <c r="B21" s="144" t="s">
        <v>22</v>
      </c>
      <c r="C21" s="144" t="s">
        <v>54</v>
      </c>
    </row>
    <row r="22" spans="1:6" s="18" customFormat="1" ht="15.95" customHeight="1" x14ac:dyDescent="0.2">
      <c r="A22" s="19"/>
      <c r="B22" s="144"/>
      <c r="C22" s="144"/>
    </row>
    <row r="23" spans="1:6" s="16" customFormat="1" ht="15.95" customHeight="1" x14ac:dyDescent="0.3">
      <c r="A23" s="17" t="s">
        <v>9</v>
      </c>
      <c r="B23" s="144"/>
      <c r="C23" s="144"/>
    </row>
    <row r="24" spans="1:6" ht="12.75" customHeight="1" x14ac:dyDescent="0.2">
      <c r="A24" s="21" t="s">
        <v>102</v>
      </c>
      <c r="B24" s="144" t="s">
        <v>23</v>
      </c>
      <c r="C24" s="144" t="s">
        <v>37</v>
      </c>
    </row>
    <row r="25" spans="1:6" ht="12.75" customHeight="1" x14ac:dyDescent="0.2">
      <c r="A25" s="21" t="s">
        <v>50</v>
      </c>
      <c r="B25" s="144" t="s">
        <v>24</v>
      </c>
      <c r="C25" s="144" t="s">
        <v>38</v>
      </c>
    </row>
    <row r="26" spans="1:6" s="18" customFormat="1" ht="15.95" customHeight="1" x14ac:dyDescent="0.2">
      <c r="A26" s="19"/>
      <c r="B26" s="144"/>
      <c r="C26" s="144"/>
    </row>
    <row r="27" spans="1:6" s="16" customFormat="1" ht="15.95" customHeight="1" x14ac:dyDescent="0.3">
      <c r="A27" s="17" t="s">
        <v>106</v>
      </c>
      <c r="B27" s="144"/>
      <c r="C27" s="144"/>
      <c r="F27" s="20"/>
    </row>
    <row r="28" spans="1:6" ht="12.75" customHeight="1" x14ac:dyDescent="0.2">
      <c r="A28" s="21" t="s">
        <v>191</v>
      </c>
      <c r="B28" s="144" t="s">
        <v>25</v>
      </c>
      <c r="C28" s="144" t="s">
        <v>55</v>
      </c>
    </row>
    <row r="29" spans="1:6" ht="12.75" customHeight="1" x14ac:dyDescent="0.2">
      <c r="A29" s="21" t="s">
        <v>137</v>
      </c>
      <c r="B29" s="144" t="s">
        <v>26</v>
      </c>
      <c r="C29" s="144" t="s">
        <v>39</v>
      </c>
    </row>
    <row r="30" spans="1:6" ht="12.75" customHeight="1" x14ac:dyDescent="0.2">
      <c r="A30" s="21" t="s">
        <v>47</v>
      </c>
      <c r="B30" s="144" t="s">
        <v>27</v>
      </c>
      <c r="C30" s="144" t="s">
        <v>40</v>
      </c>
    </row>
    <row r="31" spans="1:6" ht="12.75" customHeight="1" x14ac:dyDescent="0.2">
      <c r="A31" s="21" t="s">
        <v>10</v>
      </c>
      <c r="B31" s="144" t="s">
        <v>28</v>
      </c>
      <c r="C31" s="144" t="s">
        <v>56</v>
      </c>
    </row>
    <row r="32" spans="1:6" s="18" customFormat="1" ht="15.95" customHeight="1" x14ac:dyDescent="0.2">
      <c r="A32" s="19"/>
      <c r="B32" s="144"/>
      <c r="C32" s="144"/>
    </row>
    <row r="33" spans="1:3" ht="15.95" customHeight="1" x14ac:dyDescent="0.3">
      <c r="A33" s="17" t="s">
        <v>107</v>
      </c>
      <c r="B33" s="144"/>
      <c r="C33" s="144"/>
    </row>
    <row r="34" spans="1:3" ht="12.75" customHeight="1" x14ac:dyDescent="0.2">
      <c r="A34" s="21" t="s">
        <v>104</v>
      </c>
      <c r="B34" s="144" t="s">
        <v>29</v>
      </c>
      <c r="C34" s="144" t="s">
        <v>41</v>
      </c>
    </row>
    <row r="35" spans="1:3" ht="12.75" customHeight="1" x14ac:dyDescent="0.2">
      <c r="A35" s="21" t="s">
        <v>138</v>
      </c>
      <c r="B35" s="144" t="s">
        <v>61</v>
      </c>
      <c r="C35" s="144" t="s">
        <v>42</v>
      </c>
    </row>
    <row r="36" spans="1:3" ht="12.75" customHeight="1" x14ac:dyDescent="0.2">
      <c r="A36" s="21" t="s">
        <v>48</v>
      </c>
      <c r="B36" s="144" t="s">
        <v>30</v>
      </c>
      <c r="C36" s="144" t="s">
        <v>57</v>
      </c>
    </row>
    <row r="37" spans="1:3" ht="12.75" customHeight="1" x14ac:dyDescent="0.2">
      <c r="A37" s="21" t="s">
        <v>99</v>
      </c>
      <c r="B37" s="144" t="s">
        <v>31</v>
      </c>
      <c r="C37" s="144" t="s">
        <v>43</v>
      </c>
    </row>
    <row r="38" spans="1:3" s="18" customFormat="1" ht="15.95" customHeight="1" x14ac:dyDescent="0.2">
      <c r="A38" s="19"/>
      <c r="B38" s="144"/>
      <c r="C38" s="144"/>
    </row>
    <row r="39" spans="1:3" ht="15.95" customHeight="1" x14ac:dyDescent="0.3">
      <c r="A39" s="17" t="s">
        <v>108</v>
      </c>
      <c r="B39" s="144"/>
      <c r="C39" s="144"/>
    </row>
    <row r="40" spans="1:3" ht="12.75" customHeight="1" x14ac:dyDescent="0.2">
      <c r="A40" s="21" t="s">
        <v>100</v>
      </c>
      <c r="B40" s="144" t="s">
        <v>32</v>
      </c>
      <c r="C40" s="144" t="s">
        <v>44</v>
      </c>
    </row>
    <row r="41" spans="1:3" ht="12.75" customHeight="1" x14ac:dyDescent="0.2">
      <c r="A41" s="21" t="s">
        <v>139</v>
      </c>
      <c r="B41" s="144" t="s">
        <v>33</v>
      </c>
      <c r="C41" s="144" t="s">
        <v>45</v>
      </c>
    </row>
    <row r="42" spans="1:3" ht="12.75" customHeight="1" x14ac:dyDescent="0.2">
      <c r="A42" s="21" t="s">
        <v>49</v>
      </c>
      <c r="B42" s="144" t="s">
        <v>62</v>
      </c>
      <c r="C42" s="144" t="s">
        <v>58</v>
      </c>
    </row>
    <row r="43" spans="1:3" ht="12.75" customHeight="1" x14ac:dyDescent="0.2">
      <c r="A43" s="21" t="s">
        <v>101</v>
      </c>
      <c r="B43" s="144" t="s">
        <v>34</v>
      </c>
      <c r="C43" s="144" t="s">
        <v>46</v>
      </c>
    </row>
    <row r="44" spans="1:3" s="18" customFormat="1" ht="15.95" customHeight="1" x14ac:dyDescent="0.2">
      <c r="A44" s="19"/>
      <c r="B44" s="144"/>
      <c r="C44" s="144"/>
    </row>
    <row r="45" spans="1:3" ht="15.95" customHeight="1" x14ac:dyDescent="0.3">
      <c r="A45" s="17" t="s">
        <v>109</v>
      </c>
      <c r="B45" s="144"/>
      <c r="C45" s="144"/>
    </row>
    <row r="46" spans="1:3" ht="12.75" customHeight="1" x14ac:dyDescent="0.2">
      <c r="A46" s="21" t="s">
        <v>102</v>
      </c>
      <c r="B46" s="144" t="s">
        <v>51</v>
      </c>
      <c r="C46" s="144" t="s">
        <v>59</v>
      </c>
    </row>
    <row r="47" spans="1:3" ht="12.75" customHeight="1" x14ac:dyDescent="0.2">
      <c r="A47" s="21" t="s">
        <v>140</v>
      </c>
      <c r="B47" s="144" t="s">
        <v>52</v>
      </c>
      <c r="C47" s="144" t="s">
        <v>60</v>
      </c>
    </row>
    <row r="48" spans="1:3" ht="12.75" customHeight="1" x14ac:dyDescent="0.2">
      <c r="A48" s="21" t="s">
        <v>50</v>
      </c>
      <c r="B48" s="144" t="s">
        <v>197</v>
      </c>
      <c r="C48" s="144" t="s">
        <v>210</v>
      </c>
    </row>
    <row r="49" spans="1:3" ht="12.75" customHeight="1" x14ac:dyDescent="0.2">
      <c r="A49" s="21" t="s">
        <v>103</v>
      </c>
      <c r="B49" s="144" t="s">
        <v>198</v>
      </c>
      <c r="C49" s="144" t="s">
        <v>211</v>
      </c>
    </row>
    <row r="50" spans="1:3" s="18" customFormat="1" ht="15.95" customHeight="1" x14ac:dyDescent="0.2">
      <c r="A50" s="19"/>
      <c r="B50" s="144"/>
      <c r="C50" s="144"/>
    </row>
    <row r="51" spans="1:3" ht="15.95" customHeight="1" x14ac:dyDescent="0.3">
      <c r="A51" s="17" t="s">
        <v>196</v>
      </c>
      <c r="B51" s="144"/>
      <c r="C51" s="144"/>
    </row>
    <row r="52" spans="1:3" ht="12.75" customHeight="1" x14ac:dyDescent="0.2">
      <c r="A52" s="21" t="s">
        <v>200</v>
      </c>
      <c r="B52" s="144" t="s">
        <v>199</v>
      </c>
      <c r="C52" s="144"/>
    </row>
    <row r="53" spans="1:3" ht="12.75" customHeight="1" x14ac:dyDescent="0.2">
      <c r="A53" s="21" t="s">
        <v>201</v>
      </c>
      <c r="B53" s="144" t="s">
        <v>212</v>
      </c>
      <c r="C53" s="144"/>
    </row>
    <row r="54" spans="1:3" ht="12.75" customHeight="1" x14ac:dyDescent="0.2">
      <c r="A54" s="21" t="s">
        <v>202</v>
      </c>
      <c r="B54" s="144" t="s">
        <v>213</v>
      </c>
      <c r="C54" s="144"/>
    </row>
    <row r="55" spans="1:3" s="18" customFormat="1" ht="15.95" customHeight="1" x14ac:dyDescent="0.2">
      <c r="A55" s="19"/>
      <c r="B55" s="144"/>
      <c r="C55" s="144"/>
    </row>
    <row r="56" spans="1:3" s="16" customFormat="1" ht="15.95" customHeight="1" x14ac:dyDescent="0.3">
      <c r="A56" s="17" t="s">
        <v>184</v>
      </c>
      <c r="B56" s="144"/>
      <c r="C56" s="144"/>
    </row>
    <row r="57" spans="1:3" ht="12.75" customHeight="1" x14ac:dyDescent="0.2">
      <c r="A57" s="21" t="s">
        <v>185</v>
      </c>
      <c r="B57" s="144" t="s">
        <v>68</v>
      </c>
      <c r="C57" s="144"/>
    </row>
    <row r="58" spans="1:3" ht="12.75" customHeight="1" x14ac:dyDescent="0.2">
      <c r="A58" s="21" t="s">
        <v>186</v>
      </c>
      <c r="B58" s="144" t="s">
        <v>67</v>
      </c>
      <c r="C58" s="144"/>
    </row>
    <row r="59" spans="1:3" ht="12.75" customHeight="1" x14ac:dyDescent="0.2">
      <c r="A59" s="21" t="s">
        <v>187</v>
      </c>
      <c r="B59" s="144" t="s">
        <v>69</v>
      </c>
      <c r="C59" s="144"/>
    </row>
    <row r="60" spans="1:3" ht="12.75" customHeight="1" x14ac:dyDescent="0.2">
      <c r="A60" s="21" t="s">
        <v>188</v>
      </c>
      <c r="B60" s="144" t="s">
        <v>70</v>
      </c>
      <c r="C60" s="144"/>
    </row>
    <row r="61" spans="1:3" ht="12.75" customHeight="1" x14ac:dyDescent="0.2">
      <c r="A61" s="21" t="s">
        <v>189</v>
      </c>
      <c r="B61" s="144" t="s">
        <v>71</v>
      </c>
      <c r="C61" s="144"/>
    </row>
    <row r="62" spans="1:3" ht="12.75" customHeight="1" x14ac:dyDescent="0.2">
      <c r="A62" s="21" t="s">
        <v>190</v>
      </c>
      <c r="B62" s="144" t="s">
        <v>72</v>
      </c>
      <c r="C62" s="144"/>
    </row>
    <row r="63" spans="1:3" s="18" customFormat="1" ht="15.95" customHeight="1" x14ac:dyDescent="0.2">
      <c r="A63" s="19"/>
      <c r="B63" s="144"/>
      <c r="C63" s="144"/>
    </row>
    <row r="64" spans="1:3" ht="15.95" customHeight="1" x14ac:dyDescent="0.3">
      <c r="A64" s="17" t="s">
        <v>66</v>
      </c>
      <c r="B64" s="144"/>
      <c r="C64" s="144"/>
    </row>
    <row r="65" spans="1:5" ht="12.75" customHeight="1" x14ac:dyDescent="0.2">
      <c r="A65" s="21" t="s">
        <v>63</v>
      </c>
      <c r="B65" s="144" t="s">
        <v>65</v>
      </c>
      <c r="C65" s="144"/>
    </row>
    <row r="66" spans="1:5" ht="15" x14ac:dyDescent="0.15">
      <c r="B66" s="144"/>
      <c r="C66" s="144"/>
    </row>
    <row r="67" spans="1:5" ht="16.5" x14ac:dyDescent="0.15">
      <c r="A67" s="37"/>
      <c r="B67" s="37"/>
      <c r="C67" s="144"/>
      <c r="D67" s="37"/>
      <c r="E67" s="37"/>
    </row>
    <row r="68" spans="1:5" ht="12.75" customHeight="1" x14ac:dyDescent="0.15">
      <c r="A68" s="37"/>
      <c r="B68" s="37"/>
      <c r="C68" s="144"/>
      <c r="D68" s="37"/>
      <c r="E68" s="37"/>
    </row>
    <row r="69" spans="1:5" ht="12.75" customHeight="1" x14ac:dyDescent="0.15">
      <c r="A69" s="37"/>
      <c r="B69" s="37"/>
      <c r="C69" s="37"/>
      <c r="D69" s="37"/>
      <c r="E69" s="37"/>
    </row>
    <row r="70" spans="1:5" ht="12.75" customHeight="1" x14ac:dyDescent="0.15">
      <c r="A70" s="37"/>
      <c r="B70" s="37"/>
      <c r="C70" s="37"/>
      <c r="D70" s="37"/>
      <c r="E70" s="37"/>
    </row>
    <row r="71" spans="1:5" ht="12.75" customHeight="1" x14ac:dyDescent="0.15">
      <c r="A71" s="37"/>
      <c r="B71" s="37"/>
      <c r="C71" s="37"/>
      <c r="D71" s="37"/>
      <c r="E71" s="37"/>
    </row>
    <row r="72" spans="1:5" ht="16.5" x14ac:dyDescent="0.15">
      <c r="A72" s="37"/>
      <c r="B72" s="37"/>
      <c r="C72" s="37"/>
      <c r="D72" s="37"/>
      <c r="E72" s="37"/>
    </row>
    <row r="73" spans="1:5" ht="16.5" x14ac:dyDescent="0.15">
      <c r="A73" s="37"/>
      <c r="B73" s="37"/>
      <c r="C73" s="37"/>
      <c r="D73" s="37"/>
      <c r="E73" s="37"/>
    </row>
    <row r="74" spans="1:5" ht="16.5" x14ac:dyDescent="0.15">
      <c r="A74" s="37"/>
      <c r="B74" s="37"/>
      <c r="C74" s="37"/>
      <c r="D74" s="37"/>
      <c r="E74" s="37"/>
    </row>
    <row r="75" spans="1:5" ht="16.5" x14ac:dyDescent="0.15">
      <c r="A75" s="37"/>
      <c r="B75" s="37"/>
      <c r="C75" s="37"/>
      <c r="D75" s="37"/>
      <c r="E75" s="37"/>
    </row>
    <row r="76" spans="1:5" ht="16.5" x14ac:dyDescent="0.15">
      <c r="A76" s="37"/>
      <c r="B76" s="37"/>
      <c r="C76" s="37"/>
      <c r="D76" s="37"/>
      <c r="E76" s="37"/>
    </row>
    <row r="77" spans="1:5" ht="16.5" x14ac:dyDescent="0.15">
      <c r="A77" s="37"/>
      <c r="B77" s="37"/>
      <c r="C77" s="37"/>
      <c r="D77" s="37"/>
      <c r="E77" s="37"/>
    </row>
    <row r="78" spans="1:5" ht="16.5" x14ac:dyDescent="0.15">
      <c r="A78" s="37"/>
      <c r="B78" s="37"/>
      <c r="C78" s="37"/>
      <c r="D78" s="37"/>
      <c r="E78" s="37"/>
    </row>
    <row r="79" spans="1:5" ht="16.5" x14ac:dyDescent="0.15">
      <c r="A79" s="37"/>
      <c r="B79" s="37"/>
      <c r="C79" s="37"/>
      <c r="D79" s="37"/>
      <c r="E79" s="37"/>
    </row>
    <row r="80" spans="1:5" ht="16.5" x14ac:dyDescent="0.15">
      <c r="A80" s="37"/>
      <c r="B80" s="37"/>
      <c r="C80" s="37"/>
      <c r="D80" s="37"/>
      <c r="E80" s="37"/>
    </row>
    <row r="81" spans="1:5" ht="16.5" x14ac:dyDescent="0.15">
      <c r="A81" s="37"/>
      <c r="B81" s="37"/>
      <c r="C81" s="37"/>
      <c r="D81" s="37"/>
      <c r="E81" s="37"/>
    </row>
    <row r="82" spans="1:5" ht="16.5" x14ac:dyDescent="0.15">
      <c r="A82" s="37"/>
      <c r="B82" s="37"/>
      <c r="C82" s="37"/>
      <c r="D82" s="37"/>
      <c r="E82" s="37"/>
    </row>
    <row r="83" spans="1:5" ht="16.5" x14ac:dyDescent="0.15">
      <c r="A83" s="37"/>
      <c r="B83" s="37"/>
      <c r="C83" s="37"/>
      <c r="D83" s="37"/>
      <c r="E83" s="37"/>
    </row>
    <row r="84" spans="1:5" ht="16.5" x14ac:dyDescent="0.15">
      <c r="A84" s="37"/>
      <c r="B84" s="37"/>
      <c r="C84" s="37"/>
      <c r="D84" s="37"/>
      <c r="E84" s="37"/>
    </row>
    <row r="85" spans="1:5" ht="16.5" x14ac:dyDescent="0.15">
      <c r="A85" s="37"/>
      <c r="B85" s="37"/>
      <c r="C85" s="37"/>
      <c r="D85" s="37"/>
      <c r="E85" s="37"/>
    </row>
  </sheetData>
  <sheetProtection algorithmName="SHA-512" hashValue="XnMm49d1ZJsDYNX5HTLSUR91T53178b3DaHYQYSdA8ATXq7F+n5oWlwxctByRplOfotfLkq/fmyZG/uP29YFew==" saltValue="eXX5mwO6xDNBwcejXg0a6w==" spinCount="100000" sheet="1" objects="1" scenarios="1"/>
  <mergeCells count="2">
    <mergeCell ref="A2:C2"/>
    <mergeCell ref="A3:C3"/>
  </mergeCells>
  <conditionalFormatting sqref="F11">
    <cfRule type="cellIs" dxfId="499" priority="2" stopIfTrue="1" operator="equal">
      <formula>0</formula>
    </cfRule>
  </conditionalFormatting>
  <conditionalFormatting sqref="F27">
    <cfRule type="cellIs" dxfId="498" priority="1" stopIfTrue="1" operator="equal">
      <formula>0</formula>
    </cfRule>
  </conditionalFormatting>
  <hyperlinks>
    <hyperlink ref="B57:C57" location="'Table NF 1.0'!A1" display="Table NF 1.0"/>
    <hyperlink ref="B58:C58" location="'Table NF 2.0'!A1" display="Table NF 2.0"/>
    <hyperlink ref="B59:C59" location="'Table NF 3.0'!A1" display="Table NF 3.0"/>
    <hyperlink ref="B60:C60" location="'Table NF 4.0'!A1" display="Table NF 4.0"/>
    <hyperlink ref="B61:C61" location="'Table NF 5.0'!A1" display="Table NF 5.0"/>
    <hyperlink ref="B65:C65" location="Appendix!A1" display="Appendix"/>
    <hyperlink ref="B62:C62" location="'Table NF 6.0'!A1" display="Table NF 6.0"/>
    <hyperlink ref="B7" location="'Table 1.1'!A1" display="Table 1.1"/>
    <hyperlink ref="B8" location="'Table 1.2'!A1" display="Table 1.2"/>
    <hyperlink ref="B9" location="'Table 1.3'!A1" display="Table 1.3"/>
    <hyperlink ref="B12" location="'Table 1.4'!A1" display="Table 1.4"/>
    <hyperlink ref="B13" location="'Table 1.5'!A1" display="Table 1.5"/>
    <hyperlink ref="B16" location="'Table 1.6'!A1" display="Table 1.6"/>
    <hyperlink ref="B17" location="'Table 1.7'!A1" display="Table 1.7"/>
    <hyperlink ref="B20" location="'Table 1.8'!A1" display="Table 1.8"/>
    <hyperlink ref="B21" location="'Table 1.9'!A1" display="Table 1.9"/>
    <hyperlink ref="B24" location="'Table 1.10'!A1" display="Table 1.10"/>
    <hyperlink ref="B25" location="'Table 1.11'!A1" display="Table 1.11"/>
    <hyperlink ref="B28" location="'Table 1.12'!A1" display="Table 1.12"/>
    <hyperlink ref="B29" location="'Table 1.13'!A1" display="Table 1.13"/>
    <hyperlink ref="B30" location="'Table 1.14'!A1" display="Table 1.14"/>
    <hyperlink ref="B31" location="'Table 1.15'!A1" display="Table 1.15"/>
    <hyperlink ref="B34" location="'Table 1.16'!A1" display="Table 1.16"/>
    <hyperlink ref="B35" location="'Table 1.17'!A1" display="Table 1.17"/>
    <hyperlink ref="B36" location="'Table 1.18'!A1" display="Table 1.18"/>
    <hyperlink ref="B37" location="'Table 1.19'!A1" display="Table 1.19"/>
    <hyperlink ref="B40" location="'Table 1.20'!A1" display="Table 1.20"/>
    <hyperlink ref="B41" location="'Table 1.21'!A1" display="Table 1.21"/>
    <hyperlink ref="B42" location="'Table 1.22'!A1" display="Table 1.22"/>
    <hyperlink ref="B43" location="'Table 1.23'!A1" display="Table 1.23"/>
    <hyperlink ref="B46" location="'Table 1.24'!A1" display="Table 1.24"/>
    <hyperlink ref="B47" location="'Table 1.25'!A1" display="Table 1.25"/>
    <hyperlink ref="B48" location="'Table 1.26'!A1" display="Table 1.26"/>
    <hyperlink ref="B49" location="'Table 1.27'!A1" display="Table 1.27"/>
    <hyperlink ref="B52" location="'Table 1.28'!A1" display="Table 1.28"/>
    <hyperlink ref="B53" location="'Table 1.29'!A1" display="Table 1.29"/>
    <hyperlink ref="B54" location="'Table 1.30'!A1" display="Table 1.30"/>
    <hyperlink ref="C7" location="'Table 2.1'!A1" display="Table 2.1"/>
    <hyperlink ref="C8" location="'Table 2.2'!A1" display="Table 2.2"/>
    <hyperlink ref="C9" location="'Table 2.3'!A1" display="Table 2.3"/>
    <hyperlink ref="C12" location="'Table 2.4'!A1" display="Table 2.4"/>
    <hyperlink ref="C13" location="'Table 2.5'!A1" display="Table 2.5"/>
    <hyperlink ref="C16" location="'Table 2.6'!A1" display="Table 2.6"/>
    <hyperlink ref="C17" location="'Table 2.7'!A1" display="Table 2.7"/>
    <hyperlink ref="C20" location="'Table 2.8'!A1" display="Table 2.8"/>
    <hyperlink ref="C21" location="'Table 2.9'!A1" display="Table 2.9"/>
    <hyperlink ref="C24" location="'Table 2.10'!A1" display="Table 2.10"/>
    <hyperlink ref="C25" location="'Table 2.11'!A1" display="Table 2.11"/>
    <hyperlink ref="C28" location="'Table 2.12'!A1" display="Table 2.12"/>
    <hyperlink ref="C29" location="'Table 2.13'!A1" display="Table 2.13"/>
    <hyperlink ref="C30" location="'Table 2.14'!A1" display="Table 2.14"/>
    <hyperlink ref="C31" location="'Table 2.15'!A1" display="Table 2.15"/>
    <hyperlink ref="C34" location="'Table 2.16'!A1" display="Table 2.16"/>
    <hyperlink ref="C35" location="'Table 2.17'!A1" display="Table 2.17"/>
    <hyperlink ref="C36" location="'Table 2.18'!A1" display="Table 2.18"/>
    <hyperlink ref="C37" location="'Table 2.19'!A1" display="Table 2.19"/>
    <hyperlink ref="C40" location="'Table 2.20'!A1" display="Table 2.20"/>
    <hyperlink ref="C41" location="'Table 2.21'!A1" display="Table 2.21"/>
    <hyperlink ref="C42" location="'Table 2.22'!A1" display="Table 2.22"/>
    <hyperlink ref="C43" location="'Table 2.23'!A1" display="Table 2.23"/>
    <hyperlink ref="C46" location="'Table 2.24'!A1" display="Table 2.24"/>
    <hyperlink ref="C47" location="'Table 2.25'!A1" display="Table 2.25"/>
    <hyperlink ref="C48" location="'Table 2.26'!A1" display="Table 2.26"/>
    <hyperlink ref="C49" location="'Table 2.27'!A1" display="Table 2.27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Contents'!B20</f>
        <v>Table 1.8</v>
      </c>
      <c r="B1" s="168"/>
      <c r="C1" s="59"/>
    </row>
    <row r="2" spans="1:9" ht="16.5" customHeight="1" x14ac:dyDescent="0.3">
      <c r="A2" s="4" t="str">
        <f>"UCITS: "&amp;'Table of Contents'!A20&amp;", "&amp;'Table of Contents'!A3</f>
        <v>UCITS: Total Sales , 2016:Q3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44.14</v>
      </c>
      <c r="C10" s="102">
        <v>2.09</v>
      </c>
      <c r="D10" s="102">
        <v>3.83</v>
      </c>
      <c r="E10" s="102">
        <v>31.92</v>
      </c>
      <c r="F10" s="102">
        <v>6.3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2124.33</v>
      </c>
      <c r="C11" s="94">
        <v>58.28</v>
      </c>
      <c r="D11" s="94">
        <v>286.66000000000003</v>
      </c>
      <c r="E11" s="94">
        <v>17.010000000000002</v>
      </c>
      <c r="F11" s="94">
        <v>1746.04</v>
      </c>
      <c r="G11" s="94">
        <v>0</v>
      </c>
      <c r="H11" s="94">
        <v>0</v>
      </c>
      <c r="I11" s="100">
        <v>16.350000000000001</v>
      </c>
    </row>
    <row r="12" spans="1:9" ht="16.5" customHeight="1" x14ac:dyDescent="0.3">
      <c r="A12" s="46" t="s">
        <v>227</v>
      </c>
      <c r="B12" s="6">
        <v>22.953700000000001</v>
      </c>
      <c r="C12" s="102">
        <v>20</v>
      </c>
      <c r="D12" s="102">
        <v>2.4127000000000001</v>
      </c>
      <c r="E12" s="102">
        <v>0.54100000000000004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661.32</v>
      </c>
      <c r="C13" s="94">
        <v>54.37</v>
      </c>
      <c r="D13" s="94">
        <v>267.36</v>
      </c>
      <c r="E13" s="94">
        <v>291.26</v>
      </c>
      <c r="F13" s="94">
        <v>0.47</v>
      </c>
      <c r="G13" s="94">
        <v>0.01</v>
      </c>
      <c r="H13" s="94">
        <v>0</v>
      </c>
      <c r="I13" s="100">
        <v>47.86</v>
      </c>
    </row>
    <row r="14" spans="1:9" ht="16.5" customHeight="1" x14ac:dyDescent="0.3">
      <c r="A14" s="46" t="s">
        <v>229</v>
      </c>
      <c r="B14" s="6">
        <v>9021.64</v>
      </c>
      <c r="C14" s="102">
        <v>3608.07</v>
      </c>
      <c r="D14" s="102">
        <v>4946.0200000000004</v>
      </c>
      <c r="E14" s="102">
        <v>464.05</v>
      </c>
      <c r="F14" s="102">
        <v>2.46</v>
      </c>
      <c r="G14" s="102">
        <v>0</v>
      </c>
      <c r="H14" s="102">
        <v>0</v>
      </c>
      <c r="I14" s="6">
        <v>1.05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819637</v>
      </c>
      <c r="C20" s="102">
        <v>47691</v>
      </c>
      <c r="D20" s="102">
        <v>69480</v>
      </c>
      <c r="E20" s="102">
        <v>7989</v>
      </c>
      <c r="F20" s="102">
        <v>688466</v>
      </c>
      <c r="G20" s="102">
        <v>0</v>
      </c>
      <c r="H20" s="102">
        <v>0</v>
      </c>
      <c r="I20" s="6">
        <v>6011</v>
      </c>
    </row>
    <row r="21" spans="1:9" ht="16.5" customHeight="1" x14ac:dyDescent="0.3">
      <c r="A21" s="46" t="s">
        <v>236</v>
      </c>
      <c r="B21" s="100">
        <v>16906.04</v>
      </c>
      <c r="C21" s="94">
        <v>1375.46</v>
      </c>
      <c r="D21" s="94">
        <v>4054.24</v>
      </c>
      <c r="E21" s="94">
        <v>8577.2099999999991</v>
      </c>
      <c r="F21" s="94">
        <v>496.9</v>
      </c>
      <c r="G21" s="94">
        <v>0.1</v>
      </c>
      <c r="H21" s="94">
        <v>2402.13</v>
      </c>
      <c r="I21" s="100">
        <v>0</v>
      </c>
    </row>
    <row r="22" spans="1:9" ht="16.5" customHeight="1" x14ac:dyDescent="0.3">
      <c r="A22" s="46" t="s">
        <v>237</v>
      </c>
      <c r="B22" s="6">
        <v>1676.87</v>
      </c>
      <c r="C22" s="102">
        <v>643.6</v>
      </c>
      <c r="D22" s="102">
        <v>259.95999999999998</v>
      </c>
      <c r="E22" s="102">
        <v>182.97</v>
      </c>
      <c r="F22" s="102">
        <v>420.17</v>
      </c>
      <c r="G22" s="102">
        <v>0</v>
      </c>
      <c r="H22" s="102">
        <v>0.24</v>
      </c>
      <c r="I22" s="6">
        <v>169.92</v>
      </c>
    </row>
    <row r="23" spans="1:9" ht="16.5" customHeight="1" x14ac:dyDescent="0.3">
      <c r="A23" s="46" t="s">
        <v>238</v>
      </c>
      <c r="B23" s="100">
        <v>789957</v>
      </c>
      <c r="C23" s="94">
        <v>114654</v>
      </c>
      <c r="D23" s="94">
        <v>146387</v>
      </c>
      <c r="E23" s="94">
        <v>68432</v>
      </c>
      <c r="F23" s="94">
        <v>450596</v>
      </c>
      <c r="G23" s="94">
        <v>0</v>
      </c>
      <c r="H23" s="94">
        <v>0</v>
      </c>
      <c r="I23" s="100">
        <v>9888</v>
      </c>
    </row>
    <row r="24" spans="1:9" ht="16.5" customHeight="1" x14ac:dyDescent="0.3">
      <c r="A24" s="46" t="s">
        <v>239</v>
      </c>
      <c r="B24" s="6">
        <v>125.1616149</v>
      </c>
      <c r="C24" s="102">
        <v>5.467212</v>
      </c>
      <c r="D24" s="102">
        <v>41.800832</v>
      </c>
      <c r="E24" s="102">
        <v>28.448725140000001</v>
      </c>
      <c r="F24" s="102">
        <v>6.8879999999999999</v>
      </c>
      <c r="G24" s="102">
        <v>0</v>
      </c>
      <c r="H24" s="102">
        <v>0</v>
      </c>
      <c r="I24" s="6">
        <v>42.556845760000002</v>
      </c>
    </row>
    <row r="25" spans="1:9" ht="16.5" customHeight="1" x14ac:dyDescent="0.3">
      <c r="A25" s="46" t="s">
        <v>240</v>
      </c>
      <c r="B25" s="100">
        <v>2474</v>
      </c>
      <c r="C25" s="94">
        <v>1690</v>
      </c>
      <c r="D25" s="94">
        <v>719</v>
      </c>
      <c r="E25" s="94">
        <v>63</v>
      </c>
      <c r="F25" s="94">
        <v>0</v>
      </c>
      <c r="G25" s="94">
        <v>0</v>
      </c>
      <c r="H25" s="94">
        <v>0</v>
      </c>
      <c r="I25" s="100">
        <v>2</v>
      </c>
    </row>
    <row r="26" spans="1:9" ht="16.5" customHeight="1" x14ac:dyDescent="0.3">
      <c r="A26" s="46" t="s">
        <v>241</v>
      </c>
      <c r="B26" s="6">
        <v>6978.69</v>
      </c>
      <c r="C26" s="102">
        <v>2675.08</v>
      </c>
      <c r="D26" s="102">
        <v>2598.64</v>
      </c>
      <c r="E26" s="102">
        <v>270.87</v>
      </c>
      <c r="F26" s="102">
        <v>1364.02</v>
      </c>
      <c r="G26" s="102">
        <v>0</v>
      </c>
      <c r="H26" s="102">
        <v>0</v>
      </c>
      <c r="I26" s="6">
        <v>70.09</v>
      </c>
    </row>
    <row r="27" spans="1:9" ht="16.5" customHeight="1" x14ac:dyDescent="0.3">
      <c r="A27" s="46" t="s">
        <v>242</v>
      </c>
      <c r="B27" s="100">
        <v>3150.24</v>
      </c>
      <c r="C27" s="94">
        <v>866.26</v>
      </c>
      <c r="D27" s="94">
        <v>586.41999999999996</v>
      </c>
      <c r="E27" s="94">
        <v>329.94</v>
      </c>
      <c r="F27" s="94">
        <v>1182.8499999999999</v>
      </c>
      <c r="G27" s="94">
        <v>0</v>
      </c>
      <c r="H27" s="94">
        <v>74.989999999999995</v>
      </c>
      <c r="I27" s="100">
        <v>109.78</v>
      </c>
    </row>
    <row r="28" spans="1:9" ht="16.5" customHeight="1" x14ac:dyDescent="0.3">
      <c r="A28" s="46" t="s">
        <v>243</v>
      </c>
      <c r="B28" s="6">
        <v>699.01932042119995</v>
      </c>
      <c r="C28" s="102">
        <v>38.092230778800001</v>
      </c>
      <c r="D28" s="102">
        <v>111.7461864</v>
      </c>
      <c r="E28" s="102">
        <v>139.3699295424</v>
      </c>
      <c r="F28" s="102">
        <v>110.59983939</v>
      </c>
      <c r="G28" s="102">
        <v>0</v>
      </c>
      <c r="H28" s="102">
        <v>0</v>
      </c>
      <c r="I28" s="6">
        <v>299.21113430999998</v>
      </c>
    </row>
    <row r="29" spans="1:9" ht="16.5" customHeight="1" x14ac:dyDescent="0.3">
      <c r="A29" s="46" t="s">
        <v>244</v>
      </c>
      <c r="B29" s="100">
        <v>480.4</v>
      </c>
      <c r="C29" s="94">
        <v>2.78</v>
      </c>
      <c r="D29" s="94">
        <v>241.93</v>
      </c>
      <c r="E29" s="94">
        <v>5.0199999999999996</v>
      </c>
      <c r="F29" s="94">
        <v>4.3</v>
      </c>
      <c r="G29" s="94">
        <v>3.47</v>
      </c>
      <c r="H29" s="94">
        <v>2.5499999999999998</v>
      </c>
      <c r="I29" s="100">
        <v>220.36</v>
      </c>
    </row>
    <row r="30" spans="1:9" ht="16.5" customHeight="1" x14ac:dyDescent="0.3">
      <c r="A30" s="46" t="s">
        <v>245</v>
      </c>
      <c r="B30" s="6">
        <v>312.37099999999998</v>
      </c>
      <c r="C30" s="102">
        <v>19.853999999999999</v>
      </c>
      <c r="D30" s="102">
        <v>163.006</v>
      </c>
      <c r="E30" s="102">
        <v>126.749</v>
      </c>
      <c r="F30" s="102">
        <v>2.762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143.83510000000001</v>
      </c>
      <c r="C31" s="94">
        <v>68.225399999999993</v>
      </c>
      <c r="D31" s="94">
        <v>21.12</v>
      </c>
      <c r="E31" s="94">
        <v>18.211099999999998</v>
      </c>
      <c r="F31" s="94">
        <v>36.278599999999997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17418</v>
      </c>
      <c r="C32" s="102">
        <v>2904</v>
      </c>
      <c r="D32" s="102">
        <v>8810</v>
      </c>
      <c r="E32" s="102">
        <v>3170</v>
      </c>
      <c r="F32" s="102">
        <v>1538</v>
      </c>
      <c r="G32" s="102">
        <v>1</v>
      </c>
      <c r="H32" s="102">
        <v>995</v>
      </c>
      <c r="I32" s="6">
        <v>0</v>
      </c>
    </row>
    <row r="33" spans="1:9" ht="16.5" customHeight="1" x14ac:dyDescent="0.3">
      <c r="A33" s="46" t="s">
        <v>248</v>
      </c>
      <c r="B33" s="100">
        <v>12604.04</v>
      </c>
      <c r="C33" s="94">
        <v>8079.09</v>
      </c>
      <c r="D33" s="94">
        <v>1359.33</v>
      </c>
      <c r="E33" s="94">
        <v>1758.77</v>
      </c>
      <c r="F33" s="94">
        <v>1391.92</v>
      </c>
      <c r="G33" s="94">
        <v>0</v>
      </c>
      <c r="H33" s="94">
        <v>6.52</v>
      </c>
      <c r="I33" s="100">
        <v>8.41</v>
      </c>
    </row>
    <row r="34" spans="1:9" ht="16.5" customHeight="1" x14ac:dyDescent="0.3">
      <c r="A34" s="46" t="s">
        <v>249</v>
      </c>
      <c r="B34" s="6">
        <v>21299.119999999999</v>
      </c>
      <c r="C34" s="102">
        <v>6450.77</v>
      </c>
      <c r="D34" s="102">
        <v>5031.4399999999996</v>
      </c>
      <c r="E34" s="102">
        <v>3351.99</v>
      </c>
      <c r="F34" s="102">
        <v>6464.93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71151.710000000006</v>
      </c>
      <c r="C36" s="102">
        <v>34858.43</v>
      </c>
      <c r="D36" s="102">
        <v>15041.75</v>
      </c>
      <c r="E36" s="102">
        <v>2987.35</v>
      </c>
      <c r="F36" s="102">
        <v>2619.17</v>
      </c>
      <c r="G36" s="102">
        <v>5.6</v>
      </c>
      <c r="H36" s="102">
        <v>6546.13</v>
      </c>
      <c r="I36" s="6">
        <v>9093.26</v>
      </c>
    </row>
    <row r="37" spans="1:9" ht="16.5" customHeight="1" x14ac:dyDescent="0.3">
      <c r="A37" s="47" t="s">
        <v>77</v>
      </c>
      <c r="B37" s="103">
        <v>1776887.88073532</v>
      </c>
      <c r="C37" s="97">
        <v>225764.91884277799</v>
      </c>
      <c r="D37" s="97">
        <v>260413.66571840001</v>
      </c>
      <c r="E37" s="97">
        <v>98235.679754682395</v>
      </c>
      <c r="F37" s="97">
        <v>1156456.05843939</v>
      </c>
      <c r="G37" s="97">
        <v>10.18</v>
      </c>
      <c r="H37" s="97">
        <v>10027.56</v>
      </c>
      <c r="I37" s="103">
        <v>25979.847980070001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wJLnWOpRwejkHgC9am86MtX9Fse2KBPJ3HbPEI/7eF3cAmGwCLgDfqI/pv7ItZeErguK6Bx6Tsp1+a8qRZQYQA==" saltValue="5pl6v25aFd2+xlL1qgE1Ow==" spinCount="100000" sheet="1" objects="1" scenarios="1"/>
  <mergeCells count="1">
    <mergeCell ref="A1:B1"/>
  </mergeCells>
  <conditionalFormatting sqref="B8:I37">
    <cfRule type="cellIs" dxfId="386" priority="5" operator="between">
      <formula>0</formula>
      <formula>0.1</formula>
    </cfRule>
    <cfRule type="cellIs" dxfId="385" priority="6" operator="lessThan">
      <formula>0</formula>
    </cfRule>
    <cfRule type="cellIs" dxfId="384" priority="7" operator="greaterThanOrEqual">
      <formula>0.1</formula>
    </cfRule>
  </conditionalFormatting>
  <conditionalFormatting sqref="A1:XFD6 A38:XFD1048576 A7 J7:XFD7 B8:XFD37">
    <cfRule type="cellIs" dxfId="383" priority="4" operator="between">
      <formula>-0.1</formula>
      <formula>0</formula>
    </cfRule>
  </conditionalFormatting>
  <conditionalFormatting sqref="B7:C7">
    <cfRule type="cellIs" dxfId="382" priority="3" operator="between">
      <formula>-0.1</formula>
      <formula>0</formula>
    </cfRule>
  </conditionalFormatting>
  <conditionalFormatting sqref="D7:I7">
    <cfRule type="cellIs" dxfId="381" priority="2" operator="between">
      <formula>-0.1</formula>
      <formula>0</formula>
    </cfRule>
  </conditionalFormatting>
  <conditionalFormatting sqref="A8:A37">
    <cfRule type="cellIs" dxfId="3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Contents'!B21</f>
        <v>Table 1.9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47.86</v>
      </c>
      <c r="H13" s="94">
        <v>0</v>
      </c>
      <c r="I13" s="94">
        <v>0</v>
      </c>
      <c r="J13" s="94">
        <v>0</v>
      </c>
      <c r="K13" s="100">
        <v>47.86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229.28</v>
      </c>
      <c r="H14" s="102">
        <v>39.07</v>
      </c>
      <c r="I14" s="102">
        <v>67.11</v>
      </c>
      <c r="J14" s="102">
        <v>123.09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3">
      <c r="A20" s="46" t="s">
        <v>235</v>
      </c>
      <c r="B20" s="6">
        <v>37645</v>
      </c>
      <c r="C20" s="102">
        <v>18952</v>
      </c>
      <c r="D20" s="102">
        <v>17612</v>
      </c>
      <c r="E20" s="102">
        <v>1081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2449.41</v>
      </c>
      <c r="H21" s="94">
        <v>4.6100000000000003</v>
      </c>
      <c r="I21" s="94">
        <v>137.62</v>
      </c>
      <c r="J21" s="94">
        <v>2307.1799999999998</v>
      </c>
      <c r="K21" s="100">
        <v>0</v>
      </c>
    </row>
    <row r="22" spans="1:15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4.9400000000000004</v>
      </c>
      <c r="H22" s="102">
        <v>0</v>
      </c>
      <c r="I22" s="102">
        <v>0</v>
      </c>
      <c r="J22" s="102">
        <v>0</v>
      </c>
      <c r="K22" s="6">
        <v>4.9400000000000004</v>
      </c>
    </row>
    <row r="23" spans="1:15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94">
        <v>0</v>
      </c>
      <c r="F23" s="111"/>
      <c r="G23" s="94">
        <v>8656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8.4000000000000005E-2</v>
      </c>
      <c r="H24" s="102">
        <v>0</v>
      </c>
      <c r="I24" s="102">
        <v>0</v>
      </c>
      <c r="J24" s="102">
        <v>0</v>
      </c>
      <c r="K24" s="6">
        <v>8.4000000000000005E-2</v>
      </c>
    </row>
    <row r="25" spans="1:15" ht="16.5" customHeight="1" x14ac:dyDescent="0.3">
      <c r="A25" s="46" t="s">
        <v>240</v>
      </c>
      <c r="B25" s="100">
        <v>163</v>
      </c>
      <c r="C25" s="94">
        <v>0</v>
      </c>
      <c r="D25" s="94">
        <v>0</v>
      </c>
      <c r="E25" s="94">
        <v>0</v>
      </c>
      <c r="F25" s="111"/>
      <c r="G25" s="94">
        <v>453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96.99</v>
      </c>
      <c r="H27" s="94">
        <v>19.88</v>
      </c>
      <c r="I27" s="94">
        <v>0.95</v>
      </c>
      <c r="J27" s="94">
        <v>5.47</v>
      </c>
      <c r="K27" s="100">
        <v>70.680000000000007</v>
      </c>
    </row>
    <row r="28" spans="1:15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83.559986679999994</v>
      </c>
      <c r="H28" s="102">
        <v>0</v>
      </c>
      <c r="I28" s="102">
        <v>0</v>
      </c>
      <c r="J28" s="102">
        <v>83.559986679999994</v>
      </c>
      <c r="K28" s="6">
        <v>0</v>
      </c>
    </row>
    <row r="29" spans="1:15" ht="16.5" customHeight="1" x14ac:dyDescent="0.3">
      <c r="A29" s="46" t="s">
        <v>244</v>
      </c>
      <c r="B29" s="100">
        <v>0.45</v>
      </c>
      <c r="C29" s="94">
        <v>0.45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1.1576</v>
      </c>
      <c r="H31" s="94">
        <v>1.1539999999999999</v>
      </c>
      <c r="I31" s="94">
        <v>0</v>
      </c>
      <c r="J31" s="94">
        <v>3.5999999999999999E-3</v>
      </c>
      <c r="K31" s="100">
        <v>0</v>
      </c>
    </row>
    <row r="32" spans="1:15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258.33999999999997</v>
      </c>
      <c r="C33" s="94">
        <v>258.33999999999997</v>
      </c>
      <c r="D33" s="94">
        <v>0</v>
      </c>
      <c r="E33" s="94">
        <v>0</v>
      </c>
      <c r="F33" s="111"/>
      <c r="G33" s="94">
        <v>1166.28</v>
      </c>
      <c r="H33" s="94">
        <v>221.12</v>
      </c>
      <c r="I33" s="94">
        <v>383.36</v>
      </c>
      <c r="J33" s="94">
        <v>561.79</v>
      </c>
      <c r="K33" s="100">
        <v>0</v>
      </c>
    </row>
    <row r="34" spans="1:11" ht="16.5" customHeight="1" x14ac:dyDescent="0.3">
      <c r="A34" s="46" t="s">
        <v>249</v>
      </c>
      <c r="B34" s="6">
        <v>234.22</v>
      </c>
      <c r="C34" s="102">
        <v>164.52</v>
      </c>
      <c r="D34" s="102">
        <v>5.0599999999999996</v>
      </c>
      <c r="E34" s="102">
        <v>64.64</v>
      </c>
      <c r="F34" s="111"/>
      <c r="G34" s="102">
        <v>665.57</v>
      </c>
      <c r="H34" s="102">
        <v>37.950000000000003</v>
      </c>
      <c r="I34" s="102">
        <v>407.59</v>
      </c>
      <c r="J34" s="102">
        <v>106.68</v>
      </c>
      <c r="K34" s="6">
        <v>113.35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2716.4</v>
      </c>
      <c r="H36" s="102">
        <v>503.18</v>
      </c>
      <c r="I36" s="102">
        <v>246.64</v>
      </c>
      <c r="J36" s="102">
        <v>459.73</v>
      </c>
      <c r="K36" s="6">
        <v>1506.85</v>
      </c>
    </row>
    <row r="37" spans="1:11" ht="16.5" customHeight="1" x14ac:dyDescent="0.3">
      <c r="A37" s="47" t="s">
        <v>77</v>
      </c>
      <c r="B37" s="103">
        <v>38301.0099999999</v>
      </c>
      <c r="C37" s="97">
        <v>19375.310000000001</v>
      </c>
      <c r="D37" s="97">
        <v>17617.060000000001</v>
      </c>
      <c r="E37" s="97">
        <v>1145.6400000000001</v>
      </c>
      <c r="F37" s="127"/>
      <c r="G37" s="97">
        <v>16570.531586680001</v>
      </c>
      <c r="H37" s="97">
        <v>826.96400000000006</v>
      </c>
      <c r="I37" s="97">
        <v>1243.27</v>
      </c>
      <c r="J37" s="97">
        <v>3647.5035866799899</v>
      </c>
      <c r="K37" s="103">
        <v>1743.7639999999999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4zc74wlqxh4XsRQSXB0bkMxJS4MsDReEsQNosSYjAlHTaGfbcsH7GjqLU7LFYzTODsx0z+Ioz9DUnG1BwUetg==" saltValue="Gxh8FM+qkCfC1Ak04BIk6Q==" spinCount="100000" sheet="1" objects="1" scenarios="1"/>
  <mergeCells count="1">
    <mergeCell ref="A1:B1"/>
  </mergeCells>
  <conditionalFormatting sqref="B8:K37">
    <cfRule type="cellIs" dxfId="379" priority="9" operator="between">
      <formula>0</formula>
      <formula>0.1</formula>
    </cfRule>
    <cfRule type="cellIs" dxfId="378" priority="10" operator="lessThan">
      <formula>0</formula>
    </cfRule>
    <cfRule type="cellIs" dxfId="377" priority="11" operator="greaterThanOrEqual">
      <formula>0.1</formula>
    </cfRule>
  </conditionalFormatting>
  <conditionalFormatting sqref="A1:XFD6 A38:XFD1048576 A7 L7:XFD7 B8:XFD37">
    <cfRule type="cellIs" dxfId="376" priority="8" operator="between">
      <formula>-0.1</formula>
      <formula>0</formula>
    </cfRule>
  </conditionalFormatting>
  <conditionalFormatting sqref="F7">
    <cfRule type="cellIs" dxfId="375" priority="7" operator="between">
      <formula>-0.1</formula>
      <formula>0</formula>
    </cfRule>
  </conditionalFormatting>
  <conditionalFormatting sqref="B7:C7">
    <cfRule type="cellIs" dxfId="374" priority="6" operator="between">
      <formula>-0.1</formula>
      <formula>0</formula>
    </cfRule>
  </conditionalFormatting>
  <conditionalFormatting sqref="D7:E7">
    <cfRule type="cellIs" dxfId="373" priority="5" operator="between">
      <formula>-0.1</formula>
      <formula>0</formula>
    </cfRule>
  </conditionalFormatting>
  <conditionalFormatting sqref="G7:H7">
    <cfRule type="cellIs" dxfId="372" priority="4" operator="between">
      <formula>-0.1</formula>
      <formula>0</formula>
    </cfRule>
  </conditionalFormatting>
  <conditionalFormatting sqref="I7:J7">
    <cfRule type="cellIs" dxfId="371" priority="3" operator="between">
      <formula>-0.1</formula>
      <formula>0</formula>
    </cfRule>
  </conditionalFormatting>
  <conditionalFormatting sqref="K7">
    <cfRule type="cellIs" dxfId="370" priority="2" operator="between">
      <formula>-0.1</formula>
      <formula>0</formula>
    </cfRule>
  </conditionalFormatting>
  <conditionalFormatting sqref="A8:A3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Contents'!B24</f>
        <v>Table 1.10</v>
      </c>
      <c r="B1" s="168"/>
      <c r="C1" s="59"/>
    </row>
    <row r="2" spans="1:9" ht="16.5" customHeight="1" x14ac:dyDescent="0.3">
      <c r="A2" s="4" t="str">
        <f>"UCITS: "&amp;'Table of Contents'!A24&amp;", "&amp;'Table of Contents'!A3</f>
        <v>UCITS: Total Redemptions, 2016:Q3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18.2</v>
      </c>
      <c r="C10" s="102">
        <v>0.66</v>
      </c>
      <c r="D10" s="102">
        <v>1.65</v>
      </c>
      <c r="E10" s="102">
        <v>9.36</v>
      </c>
      <c r="F10" s="102">
        <v>6.52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1751.82</v>
      </c>
      <c r="C11" s="94">
        <v>66.33</v>
      </c>
      <c r="D11" s="94">
        <v>81.31</v>
      </c>
      <c r="E11" s="94">
        <v>20.54</v>
      </c>
      <c r="F11" s="94">
        <v>1552.81</v>
      </c>
      <c r="G11" s="94">
        <v>0</v>
      </c>
      <c r="H11" s="94">
        <v>0</v>
      </c>
      <c r="I11" s="100">
        <v>30.83</v>
      </c>
    </row>
    <row r="12" spans="1:9" ht="16.5" customHeight="1" x14ac:dyDescent="0.3">
      <c r="A12" s="46" t="s">
        <v>227</v>
      </c>
      <c r="B12" s="6">
        <v>5.0190000000000001</v>
      </c>
      <c r="C12" s="102">
        <v>0.245</v>
      </c>
      <c r="D12" s="102">
        <v>3.331</v>
      </c>
      <c r="E12" s="102">
        <v>1.052</v>
      </c>
      <c r="F12" s="102">
        <v>0</v>
      </c>
      <c r="G12" s="102">
        <v>0</v>
      </c>
      <c r="H12" s="102">
        <v>0</v>
      </c>
      <c r="I12" s="6">
        <v>0.39100000000000001</v>
      </c>
    </row>
    <row r="13" spans="1:9" ht="16.5" customHeight="1" x14ac:dyDescent="0.3">
      <c r="A13" s="46" t="s">
        <v>228</v>
      </c>
      <c r="B13" s="100">
        <v>382.02</v>
      </c>
      <c r="C13" s="94">
        <v>41.43</v>
      </c>
      <c r="D13" s="94">
        <v>171.86</v>
      </c>
      <c r="E13" s="94">
        <v>148.5</v>
      </c>
      <c r="F13" s="94">
        <v>1.63</v>
      </c>
      <c r="G13" s="94">
        <v>0.01</v>
      </c>
      <c r="H13" s="94">
        <v>0</v>
      </c>
      <c r="I13" s="100">
        <v>18.579999999999998</v>
      </c>
    </row>
    <row r="14" spans="1:9" ht="16.5" customHeight="1" x14ac:dyDescent="0.3">
      <c r="A14" s="46" t="s">
        <v>229</v>
      </c>
      <c r="B14" s="6">
        <v>6500.7</v>
      </c>
      <c r="C14" s="102">
        <v>3153.54</v>
      </c>
      <c r="D14" s="102">
        <v>3281.66</v>
      </c>
      <c r="E14" s="102">
        <v>63.26</v>
      </c>
      <c r="F14" s="102">
        <v>2.2400000000000002</v>
      </c>
      <c r="G14" s="102">
        <v>0</v>
      </c>
      <c r="H14" s="102">
        <v>0</v>
      </c>
      <c r="I14" s="6">
        <v>0</v>
      </c>
    </row>
    <row r="15" spans="1:9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100">
        <v>0</v>
      </c>
    </row>
    <row r="18" spans="1:9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3">
      <c r="A20" s="46" t="s">
        <v>235</v>
      </c>
      <c r="B20" s="6">
        <v>799602</v>
      </c>
      <c r="C20" s="102">
        <v>41790</v>
      </c>
      <c r="D20" s="102">
        <v>51436</v>
      </c>
      <c r="E20" s="102">
        <v>5357</v>
      </c>
      <c r="F20" s="102">
        <v>696116</v>
      </c>
      <c r="G20" s="102">
        <v>0</v>
      </c>
      <c r="H20" s="102">
        <v>0</v>
      </c>
      <c r="I20" s="6">
        <v>4903</v>
      </c>
    </row>
    <row r="21" spans="1:9" ht="16.5" customHeight="1" x14ac:dyDescent="0.3">
      <c r="A21" s="46" t="s">
        <v>236</v>
      </c>
      <c r="B21" s="100">
        <v>13301.27</v>
      </c>
      <c r="C21" s="94">
        <v>1308</v>
      </c>
      <c r="D21" s="94">
        <v>3273.69</v>
      </c>
      <c r="E21" s="94">
        <v>3233.28</v>
      </c>
      <c r="F21" s="94">
        <v>1002.9</v>
      </c>
      <c r="G21" s="94">
        <v>31.44</v>
      </c>
      <c r="H21" s="94">
        <v>4451.96</v>
      </c>
      <c r="I21" s="100">
        <v>0</v>
      </c>
    </row>
    <row r="22" spans="1:9" ht="16.5" customHeight="1" x14ac:dyDescent="0.3">
      <c r="A22" s="46" t="s">
        <v>237</v>
      </c>
      <c r="B22" s="6">
        <v>1750.67</v>
      </c>
      <c r="C22" s="102">
        <v>486.9</v>
      </c>
      <c r="D22" s="102">
        <v>396.44</v>
      </c>
      <c r="E22" s="102">
        <v>252.17</v>
      </c>
      <c r="F22" s="102">
        <v>529.37</v>
      </c>
      <c r="G22" s="102">
        <v>0</v>
      </c>
      <c r="H22" s="102">
        <v>0.19</v>
      </c>
      <c r="I22" s="6">
        <v>85.6</v>
      </c>
    </row>
    <row r="23" spans="1:9" ht="16.5" customHeight="1" x14ac:dyDescent="0.3">
      <c r="A23" s="46" t="s">
        <v>238</v>
      </c>
      <c r="B23" s="100">
        <v>715320</v>
      </c>
      <c r="C23" s="94">
        <v>114815</v>
      </c>
      <c r="D23" s="94">
        <v>115605</v>
      </c>
      <c r="E23" s="94">
        <v>63199</v>
      </c>
      <c r="F23" s="94">
        <v>413660</v>
      </c>
      <c r="G23" s="94">
        <v>0</v>
      </c>
      <c r="H23" s="94">
        <v>0</v>
      </c>
      <c r="I23" s="100">
        <v>8041</v>
      </c>
    </row>
    <row r="24" spans="1:9" ht="16.5" customHeight="1" x14ac:dyDescent="0.3">
      <c r="A24" s="46" t="s">
        <v>239</v>
      </c>
      <c r="B24" s="6">
        <v>309.23294099999998</v>
      </c>
      <c r="C24" s="102">
        <v>6.685346</v>
      </c>
      <c r="D24" s="102">
        <v>16.302923</v>
      </c>
      <c r="E24" s="102">
        <v>33.026000000000003</v>
      </c>
      <c r="F24" s="102">
        <v>9.3160000000000007</v>
      </c>
      <c r="G24" s="102">
        <v>0</v>
      </c>
      <c r="H24" s="102">
        <v>0</v>
      </c>
      <c r="I24" s="6">
        <v>243.902672</v>
      </c>
    </row>
    <row r="25" spans="1:9" ht="16.5" customHeight="1" x14ac:dyDescent="0.3">
      <c r="A25" s="46" t="s">
        <v>240</v>
      </c>
      <c r="B25" s="100">
        <v>4278</v>
      </c>
      <c r="C25" s="94">
        <v>2021</v>
      </c>
      <c r="D25" s="94">
        <v>2214</v>
      </c>
      <c r="E25" s="94">
        <v>25</v>
      </c>
      <c r="F25" s="94">
        <v>0</v>
      </c>
      <c r="G25" s="94">
        <v>0</v>
      </c>
      <c r="H25" s="94">
        <v>0</v>
      </c>
      <c r="I25" s="100">
        <v>18</v>
      </c>
    </row>
    <row r="26" spans="1:9" ht="16.5" customHeight="1" x14ac:dyDescent="0.3">
      <c r="A26" s="46" t="s">
        <v>241</v>
      </c>
      <c r="B26" s="6">
        <v>5463.3</v>
      </c>
      <c r="C26" s="102">
        <v>2206.5500000000002</v>
      </c>
      <c r="D26" s="102">
        <v>1741.69</v>
      </c>
      <c r="E26" s="102">
        <v>218.98</v>
      </c>
      <c r="F26" s="102">
        <v>1202.54</v>
      </c>
      <c r="G26" s="102">
        <v>0</v>
      </c>
      <c r="H26" s="102">
        <v>0</v>
      </c>
      <c r="I26" s="6">
        <v>93.55</v>
      </c>
    </row>
    <row r="27" spans="1:9" ht="16.5" customHeight="1" x14ac:dyDescent="0.3">
      <c r="A27" s="46" t="s">
        <v>242</v>
      </c>
      <c r="B27" s="100">
        <v>3066.43</v>
      </c>
      <c r="C27" s="94">
        <v>944.48</v>
      </c>
      <c r="D27" s="94">
        <v>440.89</v>
      </c>
      <c r="E27" s="94">
        <v>422.9</v>
      </c>
      <c r="F27" s="94">
        <v>1099.05</v>
      </c>
      <c r="G27" s="94">
        <v>0</v>
      </c>
      <c r="H27" s="94">
        <v>60.3</v>
      </c>
      <c r="I27" s="100">
        <v>98.8</v>
      </c>
    </row>
    <row r="28" spans="1:9" ht="16.5" customHeight="1" x14ac:dyDescent="0.3">
      <c r="A28" s="46" t="s">
        <v>243</v>
      </c>
      <c r="B28" s="6">
        <v>717.37238221159998</v>
      </c>
      <c r="C28" s="102">
        <v>61.436376598899997</v>
      </c>
      <c r="D28" s="102">
        <v>57.458701410000003</v>
      </c>
      <c r="E28" s="102">
        <v>211.88640766270001</v>
      </c>
      <c r="F28" s="102">
        <v>262.26636267999999</v>
      </c>
      <c r="G28" s="102">
        <v>0</v>
      </c>
      <c r="H28" s="102">
        <v>0</v>
      </c>
      <c r="I28" s="6">
        <v>124.32453386</v>
      </c>
    </row>
    <row r="29" spans="1:9" ht="16.5" customHeight="1" x14ac:dyDescent="0.3">
      <c r="A29" s="46" t="s">
        <v>244</v>
      </c>
      <c r="B29" s="100">
        <v>343.88</v>
      </c>
      <c r="C29" s="94">
        <v>4.91</v>
      </c>
      <c r="D29" s="94">
        <v>169.53</v>
      </c>
      <c r="E29" s="94">
        <v>4.75</v>
      </c>
      <c r="F29" s="94">
        <v>4.84</v>
      </c>
      <c r="G29" s="94">
        <v>5.73</v>
      </c>
      <c r="H29" s="94">
        <v>4.75</v>
      </c>
      <c r="I29" s="100">
        <v>149.38</v>
      </c>
    </row>
    <row r="30" spans="1:9" ht="16.5" customHeight="1" x14ac:dyDescent="0.3">
      <c r="A30" s="46" t="s">
        <v>245</v>
      </c>
      <c r="B30" s="6">
        <v>220.18700000000001</v>
      </c>
      <c r="C30" s="102">
        <v>14.76</v>
      </c>
      <c r="D30" s="102">
        <v>74.569000000000003</v>
      </c>
      <c r="E30" s="102">
        <v>120.68300000000001</v>
      </c>
      <c r="F30" s="102">
        <v>10.173999999999999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131.07140000000001</v>
      </c>
      <c r="C31" s="94">
        <v>73.524900000000002</v>
      </c>
      <c r="D31" s="94">
        <v>10.4155</v>
      </c>
      <c r="E31" s="94">
        <v>26.092199999999998</v>
      </c>
      <c r="F31" s="94">
        <v>21.038799999999998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14548</v>
      </c>
      <c r="C32" s="102">
        <v>2581</v>
      </c>
      <c r="D32" s="102">
        <v>6571</v>
      </c>
      <c r="E32" s="102">
        <v>3135</v>
      </c>
      <c r="F32" s="102">
        <v>1599</v>
      </c>
      <c r="G32" s="102">
        <v>38</v>
      </c>
      <c r="H32" s="102">
        <v>624</v>
      </c>
      <c r="I32" s="6">
        <v>0</v>
      </c>
    </row>
    <row r="33" spans="1:9" ht="16.5" customHeight="1" x14ac:dyDescent="0.3">
      <c r="A33" s="46" t="s">
        <v>248</v>
      </c>
      <c r="B33" s="100">
        <v>12054.13</v>
      </c>
      <c r="C33" s="94">
        <v>6502.11</v>
      </c>
      <c r="D33" s="94">
        <v>1268.79</v>
      </c>
      <c r="E33" s="94">
        <v>1228.6300000000001</v>
      </c>
      <c r="F33" s="94">
        <v>3022.94</v>
      </c>
      <c r="G33" s="94">
        <v>0</v>
      </c>
      <c r="H33" s="94">
        <v>23.66</v>
      </c>
      <c r="I33" s="100">
        <v>7.99</v>
      </c>
    </row>
    <row r="34" spans="1:9" ht="16.5" customHeight="1" x14ac:dyDescent="0.3">
      <c r="A34" s="46" t="s">
        <v>249</v>
      </c>
      <c r="B34" s="6">
        <v>20183.509999999998</v>
      </c>
      <c r="C34" s="102">
        <v>6347.75</v>
      </c>
      <c r="D34" s="102">
        <v>3687.87</v>
      </c>
      <c r="E34" s="102">
        <v>3426.95</v>
      </c>
      <c r="F34" s="102">
        <v>6720.93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3">
      <c r="A36" s="46" t="s">
        <v>251</v>
      </c>
      <c r="B36" s="6">
        <v>67757.179999999993</v>
      </c>
      <c r="C36" s="102">
        <v>42599.03</v>
      </c>
      <c r="D36" s="102">
        <v>11950.41</v>
      </c>
      <c r="E36" s="102">
        <v>2865.64</v>
      </c>
      <c r="F36" s="102">
        <v>975.7</v>
      </c>
      <c r="G36" s="102">
        <v>28</v>
      </c>
      <c r="H36" s="102">
        <v>3501.45</v>
      </c>
      <c r="I36" s="6">
        <v>5836.96</v>
      </c>
    </row>
    <row r="37" spans="1:9" ht="16.5" customHeight="1" x14ac:dyDescent="0.3">
      <c r="A37" s="47" t="s">
        <v>77</v>
      </c>
      <c r="B37" s="103">
        <v>1667703.99272321</v>
      </c>
      <c r="C37" s="97">
        <v>225025.341622598</v>
      </c>
      <c r="D37" s="97">
        <v>202453.86712441</v>
      </c>
      <c r="E37" s="97">
        <v>84003.699607662697</v>
      </c>
      <c r="F37" s="97">
        <v>1127799.2651626801</v>
      </c>
      <c r="G37" s="97">
        <v>103.18</v>
      </c>
      <c r="H37" s="97">
        <v>8666.31</v>
      </c>
      <c r="I37" s="103">
        <v>19652.308205860001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oJTS6rCR8k6Ya3b58Fpp5Yg+aCvNH0tugqXhbcnXr8tZRJauu6Bg2OfCetg5Q/Hzcxd0R3KaEvFA+Ov5bbydtw==" saltValue="GHowp2MuFq6Mor1Z96KR4g==" spinCount="100000" sheet="1" objects="1" scenarios="1"/>
  <mergeCells count="1">
    <mergeCell ref="A1:B1"/>
  </mergeCells>
  <conditionalFormatting sqref="B8:I37">
    <cfRule type="cellIs" dxfId="368" priority="5" operator="between">
      <formula>0</formula>
      <formula>0.1</formula>
    </cfRule>
    <cfRule type="cellIs" dxfId="367" priority="6" operator="lessThan">
      <formula>0</formula>
    </cfRule>
    <cfRule type="cellIs" dxfId="366" priority="7" operator="greaterThanOrEqual">
      <formula>0.1</formula>
    </cfRule>
  </conditionalFormatting>
  <conditionalFormatting sqref="A1:XFD6 A38:XFD1048576 B8:XFD37 A7 J7:XFD7">
    <cfRule type="cellIs" dxfId="365" priority="4" operator="between">
      <formula>-0.1</formula>
      <formula>0</formula>
    </cfRule>
  </conditionalFormatting>
  <conditionalFormatting sqref="A8:A37">
    <cfRule type="cellIs" dxfId="364" priority="3" operator="between">
      <formula>-0.1</formula>
      <formula>0</formula>
    </cfRule>
  </conditionalFormatting>
  <conditionalFormatting sqref="B7:C7">
    <cfRule type="cellIs" dxfId="363" priority="2" operator="between">
      <formula>-0.1</formula>
      <formula>0</formula>
    </cfRule>
  </conditionalFormatting>
  <conditionalFormatting sqref="D7:I7">
    <cfRule type="cellIs" dxfId="36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Q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Contents'!B25</f>
        <v>Table 1.11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18.579999999999998</v>
      </c>
      <c r="H13" s="94">
        <v>0</v>
      </c>
      <c r="I13" s="94">
        <v>0</v>
      </c>
      <c r="J13" s="94">
        <v>0</v>
      </c>
      <c r="K13" s="100">
        <v>18.579999999999998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49.2</v>
      </c>
      <c r="H14" s="102">
        <v>8.7799999999999994</v>
      </c>
      <c r="I14" s="102">
        <v>18.64</v>
      </c>
      <c r="J14" s="102">
        <v>21.78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3">
      <c r="A20" s="46" t="s">
        <v>235</v>
      </c>
      <c r="B20" s="6">
        <v>21593</v>
      </c>
      <c r="C20" s="102">
        <v>12930</v>
      </c>
      <c r="D20" s="102">
        <v>8008</v>
      </c>
      <c r="E20" s="6">
        <v>655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2567.34</v>
      </c>
      <c r="H21" s="94">
        <v>11.13</v>
      </c>
      <c r="I21" s="94">
        <v>134.65</v>
      </c>
      <c r="J21" s="94">
        <v>2421.56</v>
      </c>
      <c r="K21" s="100">
        <v>0</v>
      </c>
    </row>
    <row r="22" spans="1:17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15.69</v>
      </c>
      <c r="H22" s="102">
        <v>0</v>
      </c>
      <c r="I22" s="102">
        <v>6.92</v>
      </c>
      <c r="J22" s="102">
        <v>0</v>
      </c>
      <c r="K22" s="6">
        <v>8.7799999999999994</v>
      </c>
    </row>
    <row r="23" spans="1:17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7067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5.8000000000000003E-2</v>
      </c>
      <c r="H24" s="102">
        <v>0</v>
      </c>
      <c r="I24" s="102">
        <v>0</v>
      </c>
      <c r="J24" s="102">
        <v>0</v>
      </c>
      <c r="K24" s="6">
        <v>5.8000000000000003E-2</v>
      </c>
    </row>
    <row r="25" spans="1:17" ht="16.5" customHeight="1" x14ac:dyDescent="0.3">
      <c r="A25" s="46" t="s">
        <v>240</v>
      </c>
      <c r="B25" s="100">
        <v>328</v>
      </c>
      <c r="C25" s="94">
        <v>0</v>
      </c>
      <c r="D25" s="94">
        <v>0</v>
      </c>
      <c r="E25" s="100">
        <v>0</v>
      </c>
      <c r="F25" s="108"/>
      <c r="G25" s="100">
        <v>2181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94.39</v>
      </c>
      <c r="H27" s="94">
        <v>18.12</v>
      </c>
      <c r="I27" s="94">
        <v>2.77</v>
      </c>
      <c r="J27" s="94">
        <v>11.09</v>
      </c>
      <c r="K27" s="100">
        <v>62.42</v>
      </c>
    </row>
    <row r="28" spans="1:17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149.2691464527</v>
      </c>
      <c r="H28" s="102">
        <v>0</v>
      </c>
      <c r="I28" s="102">
        <v>0</v>
      </c>
      <c r="J28" s="102">
        <v>149.2691464527</v>
      </c>
      <c r="K28" s="6">
        <v>0</v>
      </c>
    </row>
    <row r="29" spans="1:17" ht="16.5" customHeight="1" x14ac:dyDescent="0.3">
      <c r="A29" s="46" t="s">
        <v>244</v>
      </c>
      <c r="B29" s="100">
        <v>7.0000000000000007E-2</v>
      </c>
      <c r="C29" s="94">
        <v>7.0000000000000007E-2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4.3886000000000003</v>
      </c>
      <c r="H31" s="94">
        <v>4.2447999999999997</v>
      </c>
      <c r="I31" s="94">
        <v>0</v>
      </c>
      <c r="J31" s="94">
        <v>0.14380000000000001</v>
      </c>
      <c r="K31" s="100">
        <v>0</v>
      </c>
    </row>
    <row r="32" spans="1:17" ht="16.5" customHeight="1" x14ac:dyDescent="0.3">
      <c r="A32" s="46" t="s">
        <v>247</v>
      </c>
      <c r="B32" s="6">
        <v>2</v>
      </c>
      <c r="C32" s="102">
        <v>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83.07</v>
      </c>
      <c r="C33" s="94">
        <v>83.07</v>
      </c>
      <c r="D33" s="94">
        <v>0</v>
      </c>
      <c r="E33" s="100">
        <v>0</v>
      </c>
      <c r="F33" s="108"/>
      <c r="G33" s="100">
        <v>722.88</v>
      </c>
      <c r="H33" s="94">
        <v>160.03</v>
      </c>
      <c r="I33" s="94">
        <v>303.02999999999997</v>
      </c>
      <c r="J33" s="94">
        <v>259.82</v>
      </c>
      <c r="K33" s="100">
        <v>0</v>
      </c>
    </row>
    <row r="34" spans="1:11" ht="16.5" customHeight="1" x14ac:dyDescent="0.3">
      <c r="A34" s="46" t="s">
        <v>249</v>
      </c>
      <c r="B34" s="6">
        <v>287.35000000000002</v>
      </c>
      <c r="C34" s="102">
        <v>267.66000000000003</v>
      </c>
      <c r="D34" s="102">
        <v>0</v>
      </c>
      <c r="E34" s="6">
        <v>19.690000000000001</v>
      </c>
      <c r="F34" s="108"/>
      <c r="G34" s="6">
        <v>795.08</v>
      </c>
      <c r="H34" s="102">
        <v>388.86</v>
      </c>
      <c r="I34" s="102">
        <v>189.38</v>
      </c>
      <c r="J34" s="102">
        <v>125.67</v>
      </c>
      <c r="K34" s="6">
        <v>91.17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916.95</v>
      </c>
      <c r="H36" s="102">
        <v>119.52</v>
      </c>
      <c r="I36" s="102">
        <v>147.63</v>
      </c>
      <c r="J36" s="102">
        <v>315.13</v>
      </c>
      <c r="K36" s="6">
        <v>334.66</v>
      </c>
    </row>
    <row r="37" spans="1:11" ht="16.5" customHeight="1" x14ac:dyDescent="0.3">
      <c r="A37" s="47" t="s">
        <v>77</v>
      </c>
      <c r="B37" s="103">
        <v>22293.4899999999</v>
      </c>
      <c r="C37" s="97">
        <v>13282.8</v>
      </c>
      <c r="D37" s="97">
        <v>8008</v>
      </c>
      <c r="E37" s="103">
        <v>674.69</v>
      </c>
      <c r="F37" s="109"/>
      <c r="G37" s="103">
        <v>14581.8257464527</v>
      </c>
      <c r="H37" s="97">
        <v>710.6848</v>
      </c>
      <c r="I37" s="97">
        <v>803.02</v>
      </c>
      <c r="J37" s="97">
        <v>3304.4629464527002</v>
      </c>
      <c r="K37" s="103">
        <v>515.66800000000001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Crf6PCr3MhM81sFhcyoTRbxn/dAzCI+TgIwzfwtTlv9DbNhRpV1f4YuSIgKoaPH9yLL/ThPmje/uVEXL/R1zQ==" saltValue="kOVlIf5e7UJ8I8nnJqqoZA==" spinCount="100000" sheet="1" objects="1" scenarios="1"/>
  <mergeCells count="1">
    <mergeCell ref="A1:B1"/>
  </mergeCells>
  <conditionalFormatting sqref="B8:K37">
    <cfRule type="cellIs" dxfId="361" priority="7" operator="between">
      <formula>0</formula>
      <formula>0.1</formula>
    </cfRule>
    <cfRule type="cellIs" dxfId="360" priority="8" operator="lessThan">
      <formula>0</formula>
    </cfRule>
    <cfRule type="cellIs" dxfId="359" priority="9" operator="greaterThanOrEqual">
      <formula>0.1</formula>
    </cfRule>
  </conditionalFormatting>
  <conditionalFormatting sqref="A1:XFD6 A38:XFD1048576 B8:XFD37 A7 F7 L7:XFD7">
    <cfRule type="cellIs" dxfId="358" priority="6" operator="between">
      <formula>-0.1</formula>
      <formula>0</formula>
    </cfRule>
  </conditionalFormatting>
  <conditionalFormatting sqref="A8:A37">
    <cfRule type="cellIs" dxfId="357" priority="5" operator="between">
      <formula>-0.1</formula>
      <formula>0</formula>
    </cfRule>
  </conditionalFormatting>
  <conditionalFormatting sqref="B7:C7">
    <cfRule type="cellIs" dxfId="356" priority="4" operator="between">
      <formula>-0.1</formula>
      <formula>0</formula>
    </cfRule>
  </conditionalFormatting>
  <conditionalFormatting sqref="G7:H7">
    <cfRule type="cellIs" dxfId="355" priority="3" operator="between">
      <formula>-0.1</formula>
      <formula>0</formula>
    </cfRule>
  </conditionalFormatting>
  <conditionalFormatting sqref="D7:E7">
    <cfRule type="cellIs" dxfId="354" priority="2" operator="between">
      <formula>-0.1</formula>
      <formula>0</formula>
    </cfRule>
  </conditionalFormatting>
  <conditionalFormatting sqref="I7:K7">
    <cfRule type="cellIs" dxfId="35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J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Contents'!B28</f>
        <v>Table 1.12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2016:Q3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92809.403000000006</v>
      </c>
      <c r="C8" s="102">
        <v>8542.4889999999996</v>
      </c>
      <c r="D8" s="102">
        <v>27118.487000000001</v>
      </c>
      <c r="E8" s="102">
        <v>49404.982000000004</v>
      </c>
      <c r="F8" s="102">
        <v>0</v>
      </c>
      <c r="G8" s="102">
        <v>730.13699999999994</v>
      </c>
      <c r="H8" s="102">
        <v>407.00099999999998</v>
      </c>
      <c r="I8" s="102">
        <v>6450.2280000000001</v>
      </c>
      <c r="J8" s="6">
        <v>156.07900000000001</v>
      </c>
    </row>
    <row r="9" spans="1:10" ht="16.5" customHeight="1" x14ac:dyDescent="0.3">
      <c r="A9" s="46" t="s">
        <v>224</v>
      </c>
      <c r="B9" s="100">
        <v>47624.198030355001</v>
      </c>
      <c r="C9" s="94">
        <v>1614.351914571</v>
      </c>
      <c r="D9" s="94">
        <v>5267.2653715169999</v>
      </c>
      <c r="E9" s="94">
        <v>13987.917586083</v>
      </c>
      <c r="F9" s="94">
        <v>2800.103721378</v>
      </c>
      <c r="G9" s="94">
        <v>6650.3243177610002</v>
      </c>
      <c r="H9" s="94">
        <v>0</v>
      </c>
      <c r="I9" s="94">
        <v>0</v>
      </c>
      <c r="J9" s="100">
        <v>17304.235119044999</v>
      </c>
    </row>
    <row r="10" spans="1:10" ht="16.5" customHeight="1" x14ac:dyDescent="0.3">
      <c r="A10" s="46" t="s">
        <v>225</v>
      </c>
      <c r="B10" s="6">
        <v>7.69</v>
      </c>
      <c r="C10" s="102">
        <v>0</v>
      </c>
      <c r="D10" s="102">
        <v>0</v>
      </c>
      <c r="E10" s="102">
        <v>7.69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384.64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9.56</v>
      </c>
      <c r="J11" s="100">
        <v>375.08</v>
      </c>
    </row>
    <row r="12" spans="1:10" ht="16.5" customHeight="1" x14ac:dyDescent="0.3">
      <c r="A12" s="46" t="s">
        <v>227</v>
      </c>
      <c r="B12" s="6">
        <v>1998.54</v>
      </c>
      <c r="C12" s="102">
        <v>1014.84</v>
      </c>
      <c r="D12" s="102">
        <v>0</v>
      </c>
      <c r="E12" s="102">
        <v>424.39400000000001</v>
      </c>
      <c r="F12" s="102">
        <v>0</v>
      </c>
      <c r="G12" s="102">
        <v>0</v>
      </c>
      <c r="H12" s="102">
        <v>0</v>
      </c>
      <c r="I12" s="102">
        <v>94.043000000000006</v>
      </c>
      <c r="J12" s="6">
        <v>465.26299999999998</v>
      </c>
    </row>
    <row r="13" spans="1:10" ht="16.5" customHeight="1" x14ac:dyDescent="0.3">
      <c r="A13" s="46" t="s">
        <v>228</v>
      </c>
      <c r="B13" s="100">
        <v>583.63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583.63</v>
      </c>
      <c r="J13" s="100">
        <v>0</v>
      </c>
    </row>
    <row r="14" spans="1:10" ht="16.5" customHeight="1" x14ac:dyDescent="0.3">
      <c r="A14" s="46" t="s">
        <v>229</v>
      </c>
      <c r="B14" s="6">
        <v>156789.5</v>
      </c>
      <c r="C14" s="102">
        <v>58764.94</v>
      </c>
      <c r="D14" s="102">
        <v>70316.990000000005</v>
      </c>
      <c r="E14" s="102">
        <v>21945.7</v>
      </c>
      <c r="F14" s="102">
        <v>265.39999999999998</v>
      </c>
      <c r="G14" s="102">
        <v>0</v>
      </c>
      <c r="H14" s="102">
        <v>729.22</v>
      </c>
      <c r="I14" s="102">
        <v>0</v>
      </c>
      <c r="J14" s="6">
        <v>4767.24</v>
      </c>
    </row>
    <row r="15" spans="1:10" ht="16.5" customHeight="1" x14ac:dyDescent="0.3">
      <c r="A15" s="46" t="s">
        <v>230</v>
      </c>
      <c r="B15" s="100">
        <v>19742.424019999999</v>
      </c>
      <c r="C15" s="94">
        <v>3683.3661670000001</v>
      </c>
      <c r="D15" s="94">
        <v>5399.3395389999996</v>
      </c>
      <c r="E15" s="94">
        <v>7807.6149859999996</v>
      </c>
      <c r="F15" s="94">
        <v>311.38712509999999</v>
      </c>
      <c r="G15" s="94">
        <v>105.1773536</v>
      </c>
      <c r="H15" s="94">
        <v>0</v>
      </c>
      <c r="I15" s="94">
        <v>33.735072119999998</v>
      </c>
      <c r="J15" s="100">
        <v>2401.8037749999999</v>
      </c>
    </row>
    <row r="16" spans="1:10" ht="16.5" customHeight="1" x14ac:dyDescent="0.3">
      <c r="A16" s="46" t="s">
        <v>231</v>
      </c>
      <c r="B16" s="6">
        <v>954360</v>
      </c>
      <c r="C16" s="102">
        <v>89042</v>
      </c>
      <c r="D16" s="102">
        <v>133917</v>
      </c>
      <c r="E16" s="102">
        <v>167278</v>
      </c>
      <c r="F16" s="102">
        <v>41280</v>
      </c>
      <c r="G16" s="102">
        <v>17014</v>
      </c>
      <c r="H16" s="102">
        <v>0</v>
      </c>
      <c r="I16" s="102">
        <v>106000</v>
      </c>
      <c r="J16" s="6">
        <v>399829</v>
      </c>
    </row>
    <row r="17" spans="1:10" ht="16.5" customHeight="1" x14ac:dyDescent="0.3">
      <c r="A17" s="46" t="s">
        <v>232</v>
      </c>
      <c r="B17" s="100">
        <v>1524050</v>
      </c>
      <c r="C17" s="94">
        <v>97568</v>
      </c>
      <c r="D17" s="94">
        <v>406716</v>
      </c>
      <c r="E17" s="94">
        <v>771199</v>
      </c>
      <c r="F17" s="94">
        <v>5129</v>
      </c>
      <c r="G17" s="94">
        <v>0</v>
      </c>
      <c r="H17" s="94">
        <v>998</v>
      </c>
      <c r="I17" s="94">
        <v>150053</v>
      </c>
      <c r="J17" s="100">
        <v>92387</v>
      </c>
    </row>
    <row r="18" spans="1:10" ht="16.5" customHeight="1" x14ac:dyDescent="0.3">
      <c r="A18" s="46" t="s">
        <v>233</v>
      </c>
      <c r="B18" s="6">
        <v>2672.39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2655.47</v>
      </c>
      <c r="J18" s="6">
        <v>16.920000000000002</v>
      </c>
    </row>
    <row r="19" spans="1:10" ht="16.5" customHeight="1" x14ac:dyDescent="0.3">
      <c r="A19" s="46" t="s">
        <v>234</v>
      </c>
      <c r="B19" s="100">
        <v>17751.099999999999</v>
      </c>
      <c r="C19" s="94">
        <v>960.61</v>
      </c>
      <c r="D19" s="94">
        <v>4161.45</v>
      </c>
      <c r="E19" s="94">
        <v>2555.2399999999998</v>
      </c>
      <c r="F19" s="94">
        <v>3330.59</v>
      </c>
      <c r="G19" s="94">
        <v>1208.6400000000001</v>
      </c>
      <c r="H19" s="94">
        <v>2914.06</v>
      </c>
      <c r="I19" s="94">
        <v>2375.61</v>
      </c>
      <c r="J19" s="100">
        <v>244.9</v>
      </c>
    </row>
    <row r="20" spans="1:10" ht="16.5" customHeight="1" x14ac:dyDescent="0.3">
      <c r="A20" s="46" t="s">
        <v>235</v>
      </c>
      <c r="B20" s="6">
        <v>495373</v>
      </c>
      <c r="C20" s="102">
        <v>0</v>
      </c>
      <c r="D20" s="102">
        <v>0</v>
      </c>
      <c r="E20" s="102">
        <v>0</v>
      </c>
      <c r="F20" s="102">
        <v>5719</v>
      </c>
      <c r="G20" s="102">
        <v>0</v>
      </c>
      <c r="H20" s="102">
        <v>0</v>
      </c>
      <c r="I20" s="102">
        <v>11830</v>
      </c>
      <c r="J20" s="6">
        <v>477824</v>
      </c>
    </row>
    <row r="21" spans="1:10" ht="16.5" customHeight="1" x14ac:dyDescent="0.3">
      <c r="A21" s="46" t="s">
        <v>236</v>
      </c>
      <c r="B21" s="100">
        <v>54193.21</v>
      </c>
      <c r="C21" s="94">
        <v>0</v>
      </c>
      <c r="D21" s="94">
        <v>691.56</v>
      </c>
      <c r="E21" s="94">
        <v>3141.85</v>
      </c>
      <c r="F21" s="94">
        <v>0</v>
      </c>
      <c r="G21" s="94">
        <v>0</v>
      </c>
      <c r="H21" s="94">
        <v>823.5</v>
      </c>
      <c r="I21" s="94">
        <v>45785.18</v>
      </c>
      <c r="J21" s="100">
        <v>3751.12</v>
      </c>
    </row>
    <row r="22" spans="1:10" ht="16.5" customHeight="1" x14ac:dyDescent="0.3">
      <c r="A22" s="46" t="s">
        <v>237</v>
      </c>
      <c r="B22" s="6">
        <v>17078.349999999999</v>
      </c>
      <c r="C22" s="102">
        <v>1505.11</v>
      </c>
      <c r="D22" s="102">
        <v>1130.42</v>
      </c>
      <c r="E22" s="102">
        <v>9340.52</v>
      </c>
      <c r="F22" s="102">
        <v>0</v>
      </c>
      <c r="G22" s="102">
        <v>0</v>
      </c>
      <c r="H22" s="102">
        <v>85.25</v>
      </c>
      <c r="I22" s="102">
        <v>19.920000000000002</v>
      </c>
      <c r="J22" s="6">
        <v>4997.12</v>
      </c>
    </row>
    <row r="23" spans="1:10" ht="16.5" customHeight="1" x14ac:dyDescent="0.3">
      <c r="A23" s="46" t="s">
        <v>238</v>
      </c>
      <c r="B23" s="100">
        <v>570913</v>
      </c>
      <c r="C23" s="94">
        <v>61109</v>
      </c>
      <c r="D23" s="94">
        <v>105889</v>
      </c>
      <c r="E23" s="94">
        <v>173210</v>
      </c>
      <c r="F23" s="94">
        <v>23643</v>
      </c>
      <c r="G23" s="94">
        <v>0</v>
      </c>
      <c r="H23" s="94">
        <v>0</v>
      </c>
      <c r="I23" s="94">
        <v>49792</v>
      </c>
      <c r="J23" s="100">
        <v>157270</v>
      </c>
    </row>
    <row r="24" spans="1:10" ht="16.5" customHeight="1" x14ac:dyDescent="0.3">
      <c r="A24" s="46" t="s">
        <v>239</v>
      </c>
      <c r="B24" s="6">
        <v>7551.22080765383</v>
      </c>
      <c r="C24" s="102">
        <v>1972.88897142</v>
      </c>
      <c r="D24" s="102">
        <v>682.97868292999999</v>
      </c>
      <c r="E24" s="102">
        <v>222.26256036000001</v>
      </c>
      <c r="F24" s="102">
        <v>0</v>
      </c>
      <c r="G24" s="102">
        <v>0</v>
      </c>
      <c r="H24" s="102">
        <v>16.835999999999999</v>
      </c>
      <c r="I24" s="102">
        <v>282.40515607254298</v>
      </c>
      <c r="J24" s="6">
        <v>4373.84943687129</v>
      </c>
    </row>
    <row r="25" spans="1:10" ht="16.5" customHeight="1" x14ac:dyDescent="0.3">
      <c r="A25" s="46" t="s">
        <v>240</v>
      </c>
      <c r="B25" s="100">
        <v>753946</v>
      </c>
      <c r="C25" s="94">
        <v>259859</v>
      </c>
      <c r="D25" s="94">
        <v>255567</v>
      </c>
      <c r="E25" s="94">
        <v>16577</v>
      </c>
      <c r="F25" s="94">
        <v>0</v>
      </c>
      <c r="G25" s="94">
        <v>0</v>
      </c>
      <c r="H25" s="94">
        <v>0</v>
      </c>
      <c r="I25" s="94">
        <v>98685</v>
      </c>
      <c r="J25" s="100">
        <v>123258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40676.699999999997</v>
      </c>
      <c r="C27" s="94">
        <v>2205.9299999999998</v>
      </c>
      <c r="D27" s="94">
        <v>4062.54</v>
      </c>
      <c r="E27" s="94">
        <v>3999.6</v>
      </c>
      <c r="F27" s="94">
        <v>1553.94</v>
      </c>
      <c r="G27" s="94">
        <v>0</v>
      </c>
      <c r="H27" s="94">
        <v>1920.16</v>
      </c>
      <c r="I27" s="94">
        <v>483.99</v>
      </c>
      <c r="J27" s="100">
        <v>26450.53</v>
      </c>
    </row>
    <row r="28" spans="1:10" ht="16.5" customHeight="1" x14ac:dyDescent="0.3">
      <c r="A28" s="46" t="s">
        <v>243</v>
      </c>
      <c r="B28" s="6">
        <v>14351.813121900001</v>
      </c>
      <c r="C28" s="102">
        <v>1.77152664</v>
      </c>
      <c r="D28" s="102">
        <v>43.958998090000001</v>
      </c>
      <c r="E28" s="102">
        <v>25.64103811</v>
      </c>
      <c r="F28" s="102">
        <v>1094.56366336</v>
      </c>
      <c r="G28" s="102">
        <v>211.14988585</v>
      </c>
      <c r="H28" s="102">
        <v>28.43344755</v>
      </c>
      <c r="I28" s="102">
        <v>10562.60978015</v>
      </c>
      <c r="J28" s="6">
        <v>2383.68478215</v>
      </c>
    </row>
    <row r="29" spans="1:10" ht="16.5" customHeight="1" x14ac:dyDescent="0.3">
      <c r="A29" s="46" t="s">
        <v>244</v>
      </c>
      <c r="B29" s="100">
        <v>4239.37</v>
      </c>
      <c r="C29" s="94">
        <v>24.52</v>
      </c>
      <c r="D29" s="94">
        <v>0</v>
      </c>
      <c r="E29" s="94">
        <v>12.08</v>
      </c>
      <c r="F29" s="94">
        <v>0</v>
      </c>
      <c r="G29" s="94">
        <v>0</v>
      </c>
      <c r="H29" s="94">
        <v>49.8</v>
      </c>
      <c r="I29" s="94">
        <v>0</v>
      </c>
      <c r="J29" s="100">
        <v>4152.97</v>
      </c>
    </row>
    <row r="30" spans="1:10" ht="16.5" customHeight="1" x14ac:dyDescent="0.3">
      <c r="A30" s="46" t="s">
        <v>245</v>
      </c>
      <c r="B30" s="6">
        <v>1528.894</v>
      </c>
      <c r="C30" s="102">
        <v>4.2560000000000002</v>
      </c>
      <c r="D30" s="102">
        <v>9.2650000000000006</v>
      </c>
      <c r="E30" s="102">
        <v>280.779</v>
      </c>
      <c r="F30" s="102">
        <v>278.48</v>
      </c>
      <c r="G30" s="102">
        <v>0</v>
      </c>
      <c r="H30" s="102">
        <v>0</v>
      </c>
      <c r="I30" s="102">
        <v>956.11400000000003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72433</v>
      </c>
      <c r="C32" s="102">
        <v>5424</v>
      </c>
      <c r="D32" s="102">
        <v>18629</v>
      </c>
      <c r="E32" s="102">
        <v>24798</v>
      </c>
      <c r="F32" s="102">
        <v>0</v>
      </c>
      <c r="G32" s="102">
        <v>21338</v>
      </c>
      <c r="H32" s="102">
        <v>283</v>
      </c>
      <c r="I32" s="102">
        <v>376</v>
      </c>
      <c r="J32" s="6">
        <v>1585</v>
      </c>
    </row>
    <row r="33" spans="1:10" ht="16.5" customHeight="1" x14ac:dyDescent="0.3">
      <c r="A33" s="46" t="s">
        <v>248</v>
      </c>
      <c r="B33" s="100">
        <v>21545.68</v>
      </c>
      <c r="C33" s="94">
        <v>6892.11</v>
      </c>
      <c r="D33" s="94">
        <v>2041.06</v>
      </c>
      <c r="E33" s="94">
        <v>8609.6</v>
      </c>
      <c r="F33" s="94">
        <v>164.74</v>
      </c>
      <c r="G33" s="94">
        <v>0</v>
      </c>
      <c r="H33" s="94">
        <v>1611.79</v>
      </c>
      <c r="I33" s="94">
        <v>0</v>
      </c>
      <c r="J33" s="100">
        <v>2226.38</v>
      </c>
    </row>
    <row r="34" spans="1:10" ht="16.5" customHeight="1" x14ac:dyDescent="0.3">
      <c r="A34" s="46" t="s">
        <v>249</v>
      </c>
      <c r="B34" s="6">
        <v>100285.27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31233.62</v>
      </c>
      <c r="J34" s="6">
        <v>69051.64</v>
      </c>
    </row>
    <row r="35" spans="1:10" ht="16.5" customHeight="1" x14ac:dyDescent="0.3">
      <c r="A35" s="46" t="s">
        <v>250</v>
      </c>
      <c r="B35" s="100">
        <v>17260.96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16689.09</v>
      </c>
      <c r="J35" s="100">
        <v>571.87</v>
      </c>
    </row>
    <row r="36" spans="1:10" ht="16.5" customHeight="1" x14ac:dyDescent="0.3">
      <c r="A36" s="46" t="s">
        <v>251</v>
      </c>
      <c r="B36" s="6">
        <v>366402.81</v>
      </c>
      <c r="C36" s="102">
        <v>33209.11</v>
      </c>
      <c r="D36" s="102">
        <v>3857.77</v>
      </c>
      <c r="E36" s="102">
        <v>65064.21</v>
      </c>
      <c r="F36" s="102">
        <v>466.74</v>
      </c>
      <c r="G36" s="102">
        <v>322.42</v>
      </c>
      <c r="H36" s="102">
        <v>2326.75</v>
      </c>
      <c r="I36" s="102">
        <v>24586.81</v>
      </c>
      <c r="J36" s="6">
        <v>236568.99</v>
      </c>
    </row>
    <row r="37" spans="1:10" ht="16.5" customHeight="1" x14ac:dyDescent="0.3">
      <c r="A37" s="47" t="s">
        <v>77</v>
      </c>
      <c r="B37" s="103">
        <v>5356552.7929798998</v>
      </c>
      <c r="C37" s="97">
        <v>633398.29357963102</v>
      </c>
      <c r="D37" s="97">
        <v>1045501.08459153</v>
      </c>
      <c r="E37" s="97">
        <v>1339892.0811705501</v>
      </c>
      <c r="F37" s="97">
        <v>86036.944509837995</v>
      </c>
      <c r="G37" s="97">
        <v>47579.848557210898</v>
      </c>
      <c r="H37" s="97">
        <v>12193.80044755</v>
      </c>
      <c r="I37" s="97">
        <v>559538.01500834199</v>
      </c>
      <c r="J37" s="103">
        <v>1632412.67511306</v>
      </c>
    </row>
  </sheetData>
  <sheetProtection algorithmName="SHA-512" hashValue="Wq3Xa+M+/Qmzx6s3Pmyih9l28tzOsqCHpEDDlUX0uzIXBfTXYbBvtKFc3rTqOR0jqJZ1nnC6CbZmv8vkxSioTg==" saltValue="SwZtGWcDhMabgmABEnnduQ==" spinCount="100000" sheet="1" objects="1" scenarios="1"/>
  <mergeCells count="1">
    <mergeCell ref="A1:B1"/>
  </mergeCells>
  <conditionalFormatting sqref="B8:J37">
    <cfRule type="cellIs" dxfId="352" priority="5" operator="between">
      <formula>0</formula>
      <formula>0.1</formula>
    </cfRule>
    <cfRule type="cellIs" dxfId="351" priority="6" operator="lessThan">
      <formula>0</formula>
    </cfRule>
    <cfRule type="cellIs" dxfId="350" priority="7" operator="greaterThanOrEqual">
      <formula>0.1</formula>
    </cfRule>
  </conditionalFormatting>
  <conditionalFormatting sqref="A1:XFD6 A38:XFD1048576 B8:XFD37 A7 K7:XFD7">
    <cfRule type="cellIs" dxfId="349" priority="4" operator="between">
      <formula>-0.1</formula>
      <formula>0</formula>
    </cfRule>
  </conditionalFormatting>
  <conditionalFormatting sqref="A8:A37">
    <cfRule type="cellIs" dxfId="348" priority="3" operator="between">
      <formula>-0.1</formula>
      <formula>0</formula>
    </cfRule>
  </conditionalFormatting>
  <conditionalFormatting sqref="B7:C7">
    <cfRule type="cellIs" dxfId="347" priority="2" operator="between">
      <formula>-0.1</formula>
      <formula>0</formula>
    </cfRule>
  </conditionalFormatting>
  <conditionalFormatting sqref="D7:J7">
    <cfRule type="cellIs" dxfId="346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Contents'!B29</f>
        <v>Table 1.13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156.07900000000001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156.07900000000001</v>
      </c>
      <c r="K8" s="108" t="e">
        <f>#REF!</f>
        <v>#REF!</v>
      </c>
      <c r="L8" s="105">
        <v>156.07900000000001</v>
      </c>
      <c r="M8" s="104">
        <v>0</v>
      </c>
    </row>
    <row r="9" spans="1:13" ht="16.5" customHeight="1" x14ac:dyDescent="0.3">
      <c r="A9" s="46" t="s">
        <v>224</v>
      </c>
      <c r="B9" s="100">
        <v>17304.235119044999</v>
      </c>
      <c r="C9" s="94">
        <v>0</v>
      </c>
      <c r="D9" s="94">
        <v>0</v>
      </c>
      <c r="E9" s="94">
        <v>0</v>
      </c>
      <c r="F9" s="94">
        <v>16806.958029156001</v>
      </c>
      <c r="G9" s="94">
        <v>0</v>
      </c>
      <c r="H9" s="94">
        <v>109.263677505</v>
      </c>
      <c r="I9" s="94">
        <v>0</v>
      </c>
      <c r="J9" s="100">
        <v>388.01341238399999</v>
      </c>
      <c r="K9" s="108"/>
      <c r="L9" s="93">
        <v>17194.971441540001</v>
      </c>
      <c r="M9" s="95">
        <v>109.263677505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104">
        <v>0</v>
      </c>
    </row>
    <row r="11" spans="1:13" ht="16.5" customHeight="1" x14ac:dyDescent="0.3">
      <c r="A11" s="46" t="s">
        <v>226</v>
      </c>
      <c r="B11" s="100">
        <v>375.08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3">
      <c r="A12" s="46" t="s">
        <v>227</v>
      </c>
      <c r="B12" s="6">
        <v>465.26299999999998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273.23200000000003</v>
      </c>
      <c r="I12" s="102">
        <v>64.738</v>
      </c>
      <c r="J12" s="6">
        <v>127.29300000000001</v>
      </c>
      <c r="K12" s="108" t="e">
        <f>#REF!</f>
        <v>#REF!</v>
      </c>
      <c r="L12" s="105">
        <v>1567.4929999999999</v>
      </c>
      <c r="M12" s="104">
        <v>431.04500000000002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3">
      <c r="A14" s="46" t="s">
        <v>229</v>
      </c>
      <c r="B14" s="6">
        <v>4767.24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1692.66</v>
      </c>
      <c r="J14" s="6">
        <v>3074.58</v>
      </c>
      <c r="K14" s="108" t="e">
        <f>#REF!</f>
        <v>#REF!</v>
      </c>
      <c r="L14" s="105">
        <v>0</v>
      </c>
      <c r="M14" s="104">
        <v>0</v>
      </c>
    </row>
    <row r="15" spans="1:13" ht="16.5" customHeight="1" x14ac:dyDescent="0.3">
      <c r="A15" s="46" t="s">
        <v>230</v>
      </c>
      <c r="B15" s="100">
        <v>2401.8037749999999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3">
      <c r="A16" s="46" t="s">
        <v>231</v>
      </c>
      <c r="B16" s="6">
        <v>399829</v>
      </c>
      <c r="C16" s="102">
        <v>0</v>
      </c>
      <c r="D16" s="102">
        <v>0</v>
      </c>
      <c r="E16" s="102">
        <v>0</v>
      </c>
      <c r="F16" s="102">
        <v>118551</v>
      </c>
      <c r="G16" s="102">
        <v>216700</v>
      </c>
      <c r="H16" s="102">
        <v>55748</v>
      </c>
      <c r="I16" s="102">
        <v>8830</v>
      </c>
      <c r="J16" s="6">
        <v>0</v>
      </c>
      <c r="K16" s="108" t="e">
        <f>#REF!</f>
        <v>#REF!</v>
      </c>
      <c r="L16" s="105">
        <v>0</v>
      </c>
      <c r="M16" s="104">
        <v>0</v>
      </c>
    </row>
    <row r="17" spans="1:13" ht="16.5" customHeight="1" x14ac:dyDescent="0.3">
      <c r="A17" s="46" t="s">
        <v>232</v>
      </c>
      <c r="B17" s="100">
        <v>92387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181</v>
      </c>
      <c r="J17" s="100">
        <v>92206</v>
      </c>
      <c r="K17" s="108"/>
      <c r="L17" s="93">
        <v>92206</v>
      </c>
      <c r="M17" s="95">
        <v>0</v>
      </c>
    </row>
    <row r="18" spans="1:13" ht="16.5" customHeight="1" x14ac:dyDescent="0.3">
      <c r="A18" s="46" t="s">
        <v>233</v>
      </c>
      <c r="B18" s="6">
        <v>16.920000000000002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16.920000000000002</v>
      </c>
      <c r="K18" s="108" t="e">
        <f>#REF!</f>
        <v>#REF!</v>
      </c>
      <c r="L18" s="105">
        <v>0</v>
      </c>
      <c r="M18" s="104">
        <v>16.920000000000002</v>
      </c>
    </row>
    <row r="19" spans="1:13" ht="16.5" customHeight="1" x14ac:dyDescent="0.3">
      <c r="A19" s="46" t="s">
        <v>234</v>
      </c>
      <c r="B19" s="100">
        <v>244.9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82.54</v>
      </c>
      <c r="J19" s="100">
        <v>162.36000000000001</v>
      </c>
      <c r="K19" s="108"/>
      <c r="L19" s="93">
        <v>244.9</v>
      </c>
      <c r="M19" s="95">
        <v>0</v>
      </c>
    </row>
    <row r="20" spans="1:13" ht="16.5" customHeight="1" x14ac:dyDescent="0.3">
      <c r="A20" s="46" t="s">
        <v>235</v>
      </c>
      <c r="B20" s="6">
        <v>477824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104">
        <v>0</v>
      </c>
    </row>
    <row r="21" spans="1:13" ht="16.5" customHeight="1" x14ac:dyDescent="0.3">
      <c r="A21" s="46" t="s">
        <v>236</v>
      </c>
      <c r="B21" s="100">
        <v>3751.12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3751.12</v>
      </c>
      <c r="J21" s="100">
        <v>0</v>
      </c>
      <c r="K21" s="108"/>
      <c r="L21" s="93">
        <v>3751.12</v>
      </c>
      <c r="M21" s="95">
        <v>0</v>
      </c>
    </row>
    <row r="22" spans="1:13" ht="16.5" customHeight="1" x14ac:dyDescent="0.3">
      <c r="A22" s="46" t="s">
        <v>237</v>
      </c>
      <c r="B22" s="6">
        <v>4997.12</v>
      </c>
      <c r="C22" s="102">
        <v>0</v>
      </c>
      <c r="D22" s="102">
        <v>0</v>
      </c>
      <c r="E22" s="102">
        <v>0</v>
      </c>
      <c r="F22" s="102">
        <v>0</v>
      </c>
      <c r="G22" s="102">
        <v>18.71</v>
      </c>
      <c r="H22" s="102">
        <v>85.36</v>
      </c>
      <c r="I22" s="102">
        <v>923.88</v>
      </c>
      <c r="J22" s="6">
        <v>3969.17</v>
      </c>
      <c r="K22" s="108" t="e">
        <f>#REF!</f>
        <v>#REF!</v>
      </c>
      <c r="L22" s="105">
        <v>3969.17</v>
      </c>
      <c r="M22" s="104">
        <v>0</v>
      </c>
    </row>
    <row r="23" spans="1:13" ht="16.5" customHeight="1" x14ac:dyDescent="0.3">
      <c r="A23" s="46" t="s">
        <v>238</v>
      </c>
      <c r="B23" s="100">
        <v>157270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25251</v>
      </c>
      <c r="I23" s="94">
        <v>0</v>
      </c>
      <c r="J23" s="100">
        <v>132019</v>
      </c>
      <c r="K23" s="108"/>
      <c r="L23" s="93">
        <v>0</v>
      </c>
      <c r="M23" s="95">
        <v>0</v>
      </c>
    </row>
    <row r="24" spans="1:13" ht="16.5" customHeight="1" x14ac:dyDescent="0.3">
      <c r="A24" s="46" t="s">
        <v>239</v>
      </c>
      <c r="B24" s="6">
        <v>4373.84943687129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567.23569682000004</v>
      </c>
      <c r="I24" s="102">
        <v>152.63011928</v>
      </c>
      <c r="J24" s="6">
        <v>3653.9836207712901</v>
      </c>
      <c r="K24" s="108" t="e">
        <f>#REF!</f>
        <v>#REF!</v>
      </c>
      <c r="L24" s="105">
        <v>4136.6755758712898</v>
      </c>
      <c r="M24" s="104">
        <v>237.17386099999999</v>
      </c>
    </row>
    <row r="25" spans="1:13" ht="16.5" customHeight="1" x14ac:dyDescent="0.3">
      <c r="A25" s="46" t="s">
        <v>240</v>
      </c>
      <c r="B25" s="100">
        <v>123258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30661</v>
      </c>
      <c r="I25" s="94">
        <v>22558</v>
      </c>
      <c r="J25" s="100">
        <v>70039</v>
      </c>
      <c r="K25" s="108"/>
      <c r="L25" s="93">
        <v>0</v>
      </c>
      <c r="M25" s="95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104">
        <v>0</v>
      </c>
    </row>
    <row r="27" spans="1:13" ht="16.5" customHeight="1" x14ac:dyDescent="0.3">
      <c r="A27" s="46" t="s">
        <v>242</v>
      </c>
      <c r="B27" s="100">
        <v>26450.53</v>
      </c>
      <c r="C27" s="94">
        <v>0</v>
      </c>
      <c r="D27" s="94">
        <v>0</v>
      </c>
      <c r="E27" s="94">
        <v>0</v>
      </c>
      <c r="F27" s="94">
        <v>0</v>
      </c>
      <c r="G27" s="94">
        <v>1328.43</v>
      </c>
      <c r="H27" s="94">
        <v>24573.42</v>
      </c>
      <c r="I27" s="94">
        <v>0</v>
      </c>
      <c r="J27" s="100">
        <v>548.67999999999995</v>
      </c>
      <c r="K27" s="108"/>
      <c r="L27" s="93">
        <v>0</v>
      </c>
      <c r="M27" s="95">
        <v>0</v>
      </c>
    </row>
    <row r="28" spans="1:13" ht="16.5" customHeight="1" x14ac:dyDescent="0.3">
      <c r="A28" s="46" t="s">
        <v>243</v>
      </c>
      <c r="B28" s="6">
        <v>2383.68478215</v>
      </c>
      <c r="C28" s="102">
        <v>0</v>
      </c>
      <c r="D28" s="102">
        <v>0</v>
      </c>
      <c r="E28" s="102">
        <v>0</v>
      </c>
      <c r="F28" s="102">
        <v>1435.1630793300001</v>
      </c>
      <c r="G28" s="102">
        <v>0</v>
      </c>
      <c r="H28" s="102">
        <v>115.22799191999999</v>
      </c>
      <c r="I28" s="102">
        <v>0</v>
      </c>
      <c r="J28" s="6">
        <v>833.29371089999995</v>
      </c>
      <c r="K28" s="108" t="e">
        <f>#REF!</f>
        <v>#REF!</v>
      </c>
      <c r="L28" s="105">
        <v>2358.1959474</v>
      </c>
      <c r="M28" s="104">
        <v>25.488834749999999</v>
      </c>
    </row>
    <row r="29" spans="1:13" ht="16.5" customHeight="1" x14ac:dyDescent="0.3">
      <c r="A29" s="46" t="s">
        <v>244</v>
      </c>
      <c r="B29" s="100">
        <v>4152.97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4152.97</v>
      </c>
      <c r="K29" s="108"/>
      <c r="L29" s="93">
        <v>0</v>
      </c>
      <c r="M29" s="95">
        <v>0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104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/>
      <c r="L31" s="93">
        <v>0</v>
      </c>
      <c r="M31" s="95">
        <v>0</v>
      </c>
    </row>
    <row r="32" spans="1:13" ht="16.5" customHeight="1" x14ac:dyDescent="0.3">
      <c r="A32" s="46" t="s">
        <v>247</v>
      </c>
      <c r="B32" s="6">
        <v>1585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1585</v>
      </c>
      <c r="J32" s="6">
        <v>0</v>
      </c>
      <c r="K32" s="108" t="e">
        <f>#REF!</f>
        <v>#REF!</v>
      </c>
      <c r="L32" s="105">
        <v>1585</v>
      </c>
      <c r="M32" s="104">
        <v>0</v>
      </c>
    </row>
    <row r="33" spans="1:13" ht="16.5" customHeight="1" x14ac:dyDescent="0.3">
      <c r="A33" s="46" t="s">
        <v>248</v>
      </c>
      <c r="B33" s="100">
        <v>2226.38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1638.08</v>
      </c>
      <c r="J33" s="100">
        <v>588.29999999999995</v>
      </c>
      <c r="K33" s="108"/>
      <c r="L33" s="93">
        <v>588.29999999999995</v>
      </c>
      <c r="M33" s="95">
        <v>0</v>
      </c>
    </row>
    <row r="34" spans="1:13" ht="16.5" customHeight="1" x14ac:dyDescent="0.3">
      <c r="A34" s="46" t="s">
        <v>249</v>
      </c>
      <c r="B34" s="6">
        <v>69051.64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1365.11</v>
      </c>
      <c r="J34" s="6">
        <v>67686.539999999994</v>
      </c>
      <c r="K34" s="108" t="e">
        <f>#REF!</f>
        <v>#REF!</v>
      </c>
      <c r="L34" s="105">
        <v>0</v>
      </c>
      <c r="M34" s="104">
        <v>0</v>
      </c>
    </row>
    <row r="35" spans="1:13" ht="16.5" customHeight="1" x14ac:dyDescent="0.3">
      <c r="A35" s="46" t="s">
        <v>250</v>
      </c>
      <c r="B35" s="100">
        <v>571.87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443.49</v>
      </c>
      <c r="I35" s="94">
        <v>0</v>
      </c>
      <c r="J35" s="100">
        <v>128.38</v>
      </c>
      <c r="K35" s="108"/>
      <c r="L35" s="93">
        <v>21.31</v>
      </c>
      <c r="M35" s="95">
        <v>422.18</v>
      </c>
    </row>
    <row r="36" spans="1:13" ht="16.5" customHeight="1" x14ac:dyDescent="0.3">
      <c r="A36" s="46" t="s">
        <v>251</v>
      </c>
      <c r="B36" s="6">
        <v>236568.99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236568.99</v>
      </c>
      <c r="K36" s="108" t="e">
        <f>#REF!</f>
        <v>#REF!</v>
      </c>
      <c r="L36" s="105">
        <v>84011.01</v>
      </c>
      <c r="M36" s="104">
        <v>152557.98000000001</v>
      </c>
    </row>
    <row r="37" spans="1:13" ht="16.5" customHeight="1" x14ac:dyDescent="0.3">
      <c r="A37" s="47" t="s">
        <v>77</v>
      </c>
      <c r="B37" s="103">
        <v>1632412.67511306</v>
      </c>
      <c r="C37" s="97">
        <v>0</v>
      </c>
      <c r="D37" s="97">
        <v>0</v>
      </c>
      <c r="E37" s="97">
        <v>0</v>
      </c>
      <c r="F37" s="97">
        <v>136793.121108486</v>
      </c>
      <c r="G37" s="97">
        <v>218047.139999999</v>
      </c>
      <c r="H37" s="97">
        <v>137827.22936624399</v>
      </c>
      <c r="I37" s="97">
        <v>42824.758119279999</v>
      </c>
      <c r="J37" s="103">
        <v>616319.55274405505</v>
      </c>
      <c r="K37" s="109"/>
      <c r="L37" s="96">
        <v>211790.224964811</v>
      </c>
      <c r="M37" s="98">
        <v>153800.051373255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vnVOMPw/PEYZzraVkQlNlh1emA8Dccr+X9PY55ZgTtGUNKePRLwfBbtVtf9pN6EkeMvN1U+D3sOAS5/1KIq3A==" saltValue="QS8uVVzAKK+1y43PdDzbbw==" spinCount="100000" sheet="1" objects="1" scenarios="1"/>
  <mergeCells count="1">
    <mergeCell ref="A1:B1"/>
  </mergeCells>
  <conditionalFormatting sqref="B8:M37">
    <cfRule type="cellIs" dxfId="345" priority="8" operator="between">
      <formula>0</formula>
      <formula>0.1</formula>
    </cfRule>
    <cfRule type="cellIs" dxfId="344" priority="9" operator="lessThan">
      <formula>0</formula>
    </cfRule>
    <cfRule type="cellIs" dxfId="343" priority="10" operator="greaterThanOrEqual">
      <formula>0.1</formula>
    </cfRule>
  </conditionalFormatting>
  <conditionalFormatting sqref="A1:XFD6 A38:XFD1048576 B8:XFD37 A7 K7 N7:XFD7">
    <cfRule type="cellIs" dxfId="342" priority="6" operator="between">
      <formula>-0.1</formula>
      <formula>0</formula>
    </cfRule>
  </conditionalFormatting>
  <conditionalFormatting sqref="A8:A37">
    <cfRule type="cellIs" dxfId="341" priority="5" operator="between">
      <formula>-0.1</formula>
      <formula>0</formula>
    </cfRule>
  </conditionalFormatting>
  <conditionalFormatting sqref="B7:C7">
    <cfRule type="cellIs" dxfId="340" priority="4" operator="between">
      <formula>-0.1</formula>
      <formula>0</formula>
    </cfRule>
  </conditionalFormatting>
  <conditionalFormatting sqref="D7:J7">
    <cfRule type="cellIs" dxfId="339" priority="3" operator="between">
      <formula>-0.1</formula>
      <formula>0</formula>
    </cfRule>
  </conditionalFormatting>
  <conditionalFormatting sqref="L7">
    <cfRule type="cellIs" dxfId="338" priority="2" operator="between">
      <formula>-0.1</formula>
      <formula>0</formula>
    </cfRule>
  </conditionalFormatting>
  <conditionalFormatting sqref="M7">
    <cfRule type="cellIs" dxfId="33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Contents'!B30</f>
        <v>Table 1.14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Contents'!A30&amp;", "&amp;'Table of Contents'!A3</f>
        <v>AIF: Total Net Assets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15945.492</v>
      </c>
      <c r="H8" s="102">
        <v>3450.002</v>
      </c>
      <c r="I8" s="102">
        <v>1176.546</v>
      </c>
      <c r="J8" s="102">
        <v>11162.865</v>
      </c>
      <c r="K8" s="6">
        <v>156.07900000000001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15911.479452468</v>
      </c>
      <c r="H9" s="94">
        <v>459.48190367400002</v>
      </c>
      <c r="I9" s="94">
        <v>1863.2451739979999</v>
      </c>
      <c r="J9" s="94">
        <v>13588.752374796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188.47399999999999</v>
      </c>
      <c r="H12" s="102">
        <v>0</v>
      </c>
      <c r="I12" s="102">
        <v>0</v>
      </c>
      <c r="J12" s="102">
        <v>55.582999999999998</v>
      </c>
      <c r="K12" s="6">
        <v>132.89099999999999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15337.67</v>
      </c>
      <c r="H14" s="102">
        <v>747.18</v>
      </c>
      <c r="I14" s="102">
        <v>669.79</v>
      </c>
      <c r="J14" s="102">
        <v>13920.7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6064.1375619999999</v>
      </c>
      <c r="H15" s="94">
        <v>1950.5659009999999</v>
      </c>
      <c r="I15" s="94">
        <v>4113.5716609999999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86925</v>
      </c>
      <c r="H17" s="94">
        <v>4197</v>
      </c>
      <c r="I17" s="94">
        <v>261</v>
      </c>
      <c r="J17" s="94">
        <v>81586</v>
      </c>
      <c r="K17" s="100">
        <v>881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11.25</v>
      </c>
      <c r="C19" s="94">
        <v>11.25</v>
      </c>
      <c r="D19" s="94">
        <v>0</v>
      </c>
      <c r="E19" s="100">
        <v>0</v>
      </c>
      <c r="F19" s="108"/>
      <c r="G19" s="100">
        <v>2824.54</v>
      </c>
      <c r="H19" s="94">
        <v>277.61</v>
      </c>
      <c r="I19" s="94">
        <v>103.1</v>
      </c>
      <c r="J19" s="94">
        <v>1861.15</v>
      </c>
      <c r="K19" s="100">
        <v>582.69000000000005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7003.27</v>
      </c>
      <c r="H21" s="94">
        <v>0</v>
      </c>
      <c r="I21" s="94">
        <v>0</v>
      </c>
      <c r="J21" s="94">
        <v>3965.35</v>
      </c>
      <c r="K21" s="100">
        <v>3037.92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562.08000000000004</v>
      </c>
      <c r="H22" s="102">
        <v>0</v>
      </c>
      <c r="I22" s="102">
        <v>0</v>
      </c>
      <c r="J22" s="102">
        <v>0</v>
      </c>
      <c r="K22" s="6">
        <v>562.08000000000004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89531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811.42429329254298</v>
      </c>
      <c r="H24" s="102">
        <v>70.790000000000006</v>
      </c>
      <c r="I24" s="102">
        <v>0.20499999999999999</v>
      </c>
      <c r="J24" s="102">
        <v>0</v>
      </c>
      <c r="K24" s="6">
        <v>740.42929329254298</v>
      </c>
    </row>
    <row r="25" spans="1:11" ht="16.5" customHeight="1" x14ac:dyDescent="0.3">
      <c r="A25" s="46" t="s">
        <v>240</v>
      </c>
      <c r="B25" s="100">
        <v>96</v>
      </c>
      <c r="C25" s="94">
        <v>0</v>
      </c>
      <c r="D25" s="94">
        <v>0</v>
      </c>
      <c r="E25" s="100">
        <v>0</v>
      </c>
      <c r="F25" s="108"/>
      <c r="G25" s="100">
        <v>90912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1070.3399999999999</v>
      </c>
      <c r="H27" s="94">
        <v>420.6</v>
      </c>
      <c r="I27" s="94">
        <v>225.46</v>
      </c>
      <c r="J27" s="94">
        <v>216.2</v>
      </c>
      <c r="K27" s="100">
        <v>208.09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589.66147613999999</v>
      </c>
      <c r="H28" s="102">
        <v>0</v>
      </c>
      <c r="I28" s="102">
        <v>20.101755310000001</v>
      </c>
      <c r="J28" s="102">
        <v>1.6661264200000001</v>
      </c>
      <c r="K28" s="6">
        <v>567.89359440999999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270.55</v>
      </c>
      <c r="C33" s="94">
        <v>270.55</v>
      </c>
      <c r="D33" s="94">
        <v>0</v>
      </c>
      <c r="E33" s="100">
        <v>0</v>
      </c>
      <c r="F33" s="108"/>
      <c r="G33" s="100">
        <v>8061.95</v>
      </c>
      <c r="H33" s="94">
        <v>3349.44</v>
      </c>
      <c r="I33" s="94">
        <v>810.21</v>
      </c>
      <c r="J33" s="94">
        <v>3258.6</v>
      </c>
      <c r="K33" s="100">
        <v>643.70000000000005</v>
      </c>
    </row>
    <row r="34" spans="1:11" ht="16.5" customHeight="1" x14ac:dyDescent="0.3">
      <c r="A34" s="46" t="s">
        <v>249</v>
      </c>
      <c r="B34" s="6">
        <v>9052.4599999999991</v>
      </c>
      <c r="C34" s="102">
        <v>0</v>
      </c>
      <c r="D34" s="102">
        <v>0</v>
      </c>
      <c r="E34" s="6">
        <v>9052.4599999999991</v>
      </c>
      <c r="F34" s="108"/>
      <c r="G34" s="6">
        <v>8553.41</v>
      </c>
      <c r="H34" s="102">
        <v>0</v>
      </c>
      <c r="I34" s="102">
        <v>0</v>
      </c>
      <c r="J34" s="102">
        <v>0</v>
      </c>
      <c r="K34" s="6">
        <v>8553.41</v>
      </c>
    </row>
    <row r="35" spans="1:11" ht="16.5" customHeight="1" x14ac:dyDescent="0.3">
      <c r="A35" s="46" t="s">
        <v>250</v>
      </c>
      <c r="B35" s="100">
        <v>44.18</v>
      </c>
      <c r="C35" s="94">
        <v>0</v>
      </c>
      <c r="D35" s="94">
        <v>0</v>
      </c>
      <c r="E35" s="100">
        <v>0</v>
      </c>
      <c r="F35" s="108"/>
      <c r="G35" s="100">
        <v>92.62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111629.87</v>
      </c>
      <c r="H36" s="102">
        <v>12696.9</v>
      </c>
      <c r="I36" s="102">
        <v>996.09</v>
      </c>
      <c r="J36" s="102">
        <v>55903.47</v>
      </c>
      <c r="K36" s="6">
        <v>42033.41</v>
      </c>
    </row>
    <row r="37" spans="1:11" ht="16.5" customHeight="1" x14ac:dyDescent="0.3">
      <c r="A37" s="47" t="s">
        <v>77</v>
      </c>
      <c r="B37" s="103">
        <v>9474.4399999999896</v>
      </c>
      <c r="C37" s="97">
        <v>281.8</v>
      </c>
      <c r="D37" s="97">
        <v>0</v>
      </c>
      <c r="E37" s="103">
        <v>9052.4599999999991</v>
      </c>
      <c r="F37" s="109"/>
      <c r="G37" s="103">
        <v>462014.41878389998</v>
      </c>
      <c r="H37" s="97">
        <v>27619.569804674</v>
      </c>
      <c r="I37" s="97">
        <v>10239.319590308</v>
      </c>
      <c r="J37" s="97">
        <v>185520.33650121599</v>
      </c>
      <c r="K37" s="103">
        <v>58099.5928877025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CHEFw5uUQ1bNEUHZFy7UYrKDaxsbBP/69C02utjnI+X11YBt0eaFUnzquPxLjoS2vmweduxGUX+V98mE8pH8g==" saltValue="6uJOxp8jZY6aOblGk81bGQ==" spinCount="100000" sheet="1" objects="1" scenarios="1"/>
  <mergeCells count="1">
    <mergeCell ref="A1:B1"/>
  </mergeCells>
  <conditionalFormatting sqref="B8:K37">
    <cfRule type="cellIs" dxfId="336" priority="9" operator="between">
      <formula>0</formula>
      <formula>0.1</formula>
    </cfRule>
    <cfRule type="cellIs" dxfId="335" priority="10" operator="lessThan">
      <formula>0</formula>
    </cfRule>
    <cfRule type="cellIs" dxfId="334" priority="11" operator="greaterThanOrEqual">
      <formula>0.1</formula>
    </cfRule>
  </conditionalFormatting>
  <conditionalFormatting sqref="A1:XFD6 A38:XFD1048576 B8:XFD37 A7 F7 L7:XFD7">
    <cfRule type="cellIs" dxfId="333" priority="8" operator="between">
      <formula>-0.1</formula>
      <formula>0</formula>
    </cfRule>
  </conditionalFormatting>
  <conditionalFormatting sqref="A8:A37">
    <cfRule type="cellIs" dxfId="332" priority="7" operator="between">
      <formula>-0.1</formula>
      <formula>0</formula>
    </cfRule>
  </conditionalFormatting>
  <conditionalFormatting sqref="C7">
    <cfRule type="cellIs" dxfId="331" priority="6" operator="between">
      <formula>-0.1</formula>
      <formula>0</formula>
    </cfRule>
  </conditionalFormatting>
  <conditionalFormatting sqref="D7:E7">
    <cfRule type="cellIs" dxfId="330" priority="5" operator="between">
      <formula>-0.1</formula>
      <formula>0</formula>
    </cfRule>
  </conditionalFormatting>
  <conditionalFormatting sqref="H7:K7">
    <cfRule type="cellIs" dxfId="329" priority="4" operator="between">
      <formula>-0.1</formula>
      <formula>0</formula>
    </cfRule>
  </conditionalFormatting>
  <conditionalFormatting sqref="B7">
    <cfRule type="cellIs" dxfId="328" priority="2" operator="between">
      <formula>-0.1</formula>
      <formula>0</formula>
    </cfRule>
  </conditionalFormatting>
  <conditionalFormatting sqref="G7">
    <cfRule type="cellIs" dxfId="32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Contents'!B31</f>
        <v>Table 1.15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2016:Q3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3">
      <c r="A8" s="46" t="s">
        <v>223</v>
      </c>
      <c r="B8" s="6">
        <v>79235.286999999997</v>
      </c>
      <c r="C8" s="102">
        <v>7520.018</v>
      </c>
      <c r="D8" s="102">
        <v>25885.664000000001</v>
      </c>
      <c r="E8" s="102">
        <v>45447.652000000002</v>
      </c>
      <c r="F8" s="102">
        <v>0</v>
      </c>
      <c r="G8" s="102">
        <v>360.70400000000001</v>
      </c>
      <c r="H8" s="102">
        <v>0</v>
      </c>
      <c r="I8" s="102">
        <v>0</v>
      </c>
      <c r="J8" s="102">
        <v>0</v>
      </c>
      <c r="K8" s="6">
        <v>21.248999999999999</v>
      </c>
    </row>
    <row r="9" spans="1:12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3">
      <c r="A14" s="46" t="s">
        <v>229</v>
      </c>
      <c r="B14" s="6">
        <v>151424.29</v>
      </c>
      <c r="C14" s="102">
        <v>58114.81</v>
      </c>
      <c r="D14" s="102">
        <v>69770.61</v>
      </c>
      <c r="E14" s="102">
        <v>20364.63</v>
      </c>
      <c r="F14" s="102">
        <v>265.39999999999998</v>
      </c>
      <c r="G14" s="102">
        <v>0</v>
      </c>
      <c r="H14" s="102">
        <v>0</v>
      </c>
      <c r="I14" s="102">
        <v>0</v>
      </c>
      <c r="J14" s="102">
        <v>0</v>
      </c>
      <c r="K14" s="6">
        <v>2908.84</v>
      </c>
    </row>
    <row r="15" spans="1:12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1414562</v>
      </c>
      <c r="C17" s="94">
        <v>96079</v>
      </c>
      <c r="D17" s="94">
        <v>405434</v>
      </c>
      <c r="E17" s="94">
        <v>752021</v>
      </c>
      <c r="F17" s="94">
        <v>5129</v>
      </c>
      <c r="G17" s="94">
        <v>62023</v>
      </c>
      <c r="H17" s="94">
        <v>0</v>
      </c>
      <c r="I17" s="94">
        <v>0</v>
      </c>
      <c r="J17" s="94">
        <v>1670</v>
      </c>
      <c r="K17" s="100">
        <v>92206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756.43</v>
      </c>
      <c r="C19" s="94">
        <v>161.72999999999999</v>
      </c>
      <c r="D19" s="94">
        <v>87.68</v>
      </c>
      <c r="E19" s="94">
        <v>124.03</v>
      </c>
      <c r="F19" s="94">
        <v>44.95</v>
      </c>
      <c r="G19" s="94">
        <v>242.2</v>
      </c>
      <c r="H19" s="94">
        <v>0</v>
      </c>
      <c r="I19" s="94">
        <v>0</v>
      </c>
      <c r="J19" s="94">
        <v>82.54</v>
      </c>
      <c r="K19" s="100">
        <v>13.29</v>
      </c>
    </row>
    <row r="20" spans="1:11" ht="16.5" customHeight="1" x14ac:dyDescent="0.3">
      <c r="A20" s="46" t="s">
        <v>235</v>
      </c>
      <c r="B20" s="6">
        <v>424846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48244.22</v>
      </c>
      <c r="C21" s="94">
        <v>0</v>
      </c>
      <c r="D21" s="94">
        <v>691.56</v>
      </c>
      <c r="E21" s="94">
        <v>3141.85</v>
      </c>
      <c r="F21" s="94">
        <v>0</v>
      </c>
      <c r="G21" s="94">
        <v>41076.53</v>
      </c>
      <c r="H21" s="94">
        <v>0</v>
      </c>
      <c r="I21" s="94">
        <v>0</v>
      </c>
      <c r="J21" s="94">
        <v>3334.28</v>
      </c>
      <c r="K21" s="100">
        <v>0</v>
      </c>
    </row>
    <row r="22" spans="1:11" ht="16.5" customHeight="1" x14ac:dyDescent="0.3">
      <c r="A22" s="46" t="s">
        <v>237</v>
      </c>
      <c r="B22" s="6">
        <v>2.86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2.86</v>
      </c>
    </row>
    <row r="23" spans="1:11" ht="16.5" customHeight="1" x14ac:dyDescent="0.3">
      <c r="A23" s="46" t="s">
        <v>238</v>
      </c>
      <c r="B23" s="100">
        <v>411825</v>
      </c>
      <c r="C23" s="94">
        <v>44122</v>
      </c>
      <c r="D23" s="94">
        <v>82076</v>
      </c>
      <c r="E23" s="94">
        <v>118931</v>
      </c>
      <c r="F23" s="94">
        <v>3422</v>
      </c>
      <c r="G23" s="94">
        <v>48830</v>
      </c>
      <c r="H23" s="94">
        <v>0</v>
      </c>
      <c r="I23" s="94">
        <v>21939</v>
      </c>
      <c r="J23" s="94">
        <v>0</v>
      </c>
      <c r="K23" s="100">
        <v>92505</v>
      </c>
    </row>
    <row r="24" spans="1:11" ht="16.5" customHeight="1" x14ac:dyDescent="0.3">
      <c r="A24" s="46" t="s">
        <v>239</v>
      </c>
      <c r="B24" s="6">
        <v>6988.2248076538299</v>
      </c>
      <c r="C24" s="102">
        <v>1956.4399714199999</v>
      </c>
      <c r="D24" s="102">
        <v>313.15368293</v>
      </c>
      <c r="E24" s="102">
        <v>141.04556036</v>
      </c>
      <c r="F24" s="102">
        <v>0</v>
      </c>
      <c r="G24" s="102">
        <v>282.40515607254298</v>
      </c>
      <c r="H24" s="102">
        <v>0</v>
      </c>
      <c r="I24" s="102">
        <v>568.69569681999997</v>
      </c>
      <c r="J24" s="102">
        <v>152.63011928</v>
      </c>
      <c r="K24" s="6">
        <v>3573.8546207712898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50.613999999999997</v>
      </c>
      <c r="C30" s="102">
        <v>4.2560000000000002</v>
      </c>
      <c r="D30" s="102">
        <v>9.2650000000000006</v>
      </c>
      <c r="E30" s="102">
        <v>37.093000000000004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45493.599999999999</v>
      </c>
      <c r="C34" s="102">
        <v>0</v>
      </c>
      <c r="D34" s="102">
        <v>0</v>
      </c>
      <c r="E34" s="102">
        <v>0</v>
      </c>
      <c r="F34" s="102">
        <v>0</v>
      </c>
      <c r="G34" s="102">
        <v>5059.82</v>
      </c>
      <c r="H34" s="102">
        <v>0</v>
      </c>
      <c r="I34" s="102">
        <v>0</v>
      </c>
      <c r="J34" s="102">
        <v>80.650000000000006</v>
      </c>
      <c r="K34" s="6">
        <v>40353.129999999997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2583428.5258076498</v>
      </c>
      <c r="C37" s="97">
        <v>207958.25397142</v>
      </c>
      <c r="D37" s="97">
        <v>584267.93268293003</v>
      </c>
      <c r="E37" s="97">
        <v>940208.30056035996</v>
      </c>
      <c r="F37" s="97">
        <v>8861.3499999999894</v>
      </c>
      <c r="G37" s="97">
        <v>157874.65915607201</v>
      </c>
      <c r="H37" s="97">
        <v>0</v>
      </c>
      <c r="I37" s="97">
        <v>22507.695696819999</v>
      </c>
      <c r="J37" s="97">
        <v>5320.1001192799904</v>
      </c>
      <c r="K37" s="103">
        <v>231584.22362077099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U0gj57x4z6CSKy100EmucyJBtsmAEYico3jaG4e+epxczhkSKLJs08pY9/X5UfHEBn0GKot2Ucc2+0KxiOxSA==" saltValue="jwbSIyWVNY2hfPr5RmjBXQ==" spinCount="100000" sheet="1" objects="1" scenarios="1"/>
  <mergeCells count="1">
    <mergeCell ref="A1:B1"/>
  </mergeCells>
  <conditionalFormatting sqref="B8:K37">
    <cfRule type="cellIs" dxfId="326" priority="5" operator="between">
      <formula>0</formula>
      <formula>0.1</formula>
    </cfRule>
    <cfRule type="cellIs" dxfId="325" priority="6" operator="lessThan">
      <formula>0</formula>
    </cfRule>
    <cfRule type="cellIs" dxfId="324" priority="7" operator="greaterThanOrEqual">
      <formula>0.1</formula>
    </cfRule>
  </conditionalFormatting>
  <conditionalFormatting sqref="A1:XFD6 A38:XFD1048576 B8:XFD37 A7 L7:XFD7">
    <cfRule type="cellIs" dxfId="323" priority="4" operator="between">
      <formula>-0.1</formula>
      <formula>0</formula>
    </cfRule>
  </conditionalFormatting>
  <conditionalFormatting sqref="A8:A37">
    <cfRule type="cellIs" dxfId="322" priority="3" operator="between">
      <formula>-0.1</formula>
      <formula>0</formula>
    </cfRule>
  </conditionalFormatting>
  <conditionalFormatting sqref="B7">
    <cfRule type="cellIs" dxfId="321" priority="2" operator="between">
      <formula>-0.1</formula>
      <formula>0</formula>
    </cfRule>
  </conditionalFormatting>
  <conditionalFormatting sqref="C7:K7">
    <cfRule type="cellIs" dxfId="32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Contents'!B34</f>
        <v>Table 1.16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2016:Q3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912.41700000000003</v>
      </c>
      <c r="C8" s="102">
        <v>74.691000000000003</v>
      </c>
      <c r="D8" s="102">
        <v>51.396000000000001</v>
      </c>
      <c r="E8" s="102">
        <v>600.39</v>
      </c>
      <c r="F8" s="102">
        <v>0</v>
      </c>
      <c r="G8" s="102">
        <v>-24.041</v>
      </c>
      <c r="H8" s="102">
        <v>8.8390000000000004</v>
      </c>
      <c r="I8" s="102">
        <v>206.54400000000001</v>
      </c>
      <c r="J8" s="6">
        <v>-5.4020000000000001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79.757000000000005</v>
      </c>
      <c r="C12" s="102">
        <v>18.376999999999999</v>
      </c>
      <c r="D12" s="102">
        <v>0</v>
      </c>
      <c r="E12" s="102">
        <v>42.601999999999997</v>
      </c>
      <c r="F12" s="102">
        <v>0</v>
      </c>
      <c r="G12" s="102">
        <v>0</v>
      </c>
      <c r="H12" s="102">
        <v>0</v>
      </c>
      <c r="I12" s="102">
        <v>-5.3230000000000004</v>
      </c>
      <c r="J12" s="6">
        <v>24.100999999999999</v>
      </c>
    </row>
    <row r="13" spans="1:10" ht="16.5" customHeight="1" x14ac:dyDescent="0.3">
      <c r="A13" s="46" t="s">
        <v>228</v>
      </c>
      <c r="B13" s="100">
        <v>36.14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36.14</v>
      </c>
      <c r="J13" s="100">
        <v>0</v>
      </c>
    </row>
    <row r="14" spans="1:10" ht="16.5" customHeight="1" x14ac:dyDescent="0.3">
      <c r="A14" s="46" t="s">
        <v>229</v>
      </c>
      <c r="B14" s="6">
        <v>-6.66</v>
      </c>
      <c r="C14" s="102">
        <v>141.37</v>
      </c>
      <c r="D14" s="102">
        <v>-1085.43</v>
      </c>
      <c r="E14" s="102">
        <v>230.4</v>
      </c>
      <c r="F14" s="102">
        <v>76.900000000000006</v>
      </c>
      <c r="G14" s="102">
        <v>0</v>
      </c>
      <c r="H14" s="102">
        <v>18.88</v>
      </c>
      <c r="I14" s="102">
        <v>0</v>
      </c>
      <c r="J14" s="6">
        <v>611.21</v>
      </c>
    </row>
    <row r="15" spans="1:10" ht="16.5" customHeight="1" x14ac:dyDescent="0.3">
      <c r="A15" s="46" t="s">
        <v>230</v>
      </c>
      <c r="B15" s="100">
        <v>469.15274149999999</v>
      </c>
      <c r="C15" s="94">
        <v>-59.982778500000002</v>
      </c>
      <c r="D15" s="94">
        <v>107.5828992</v>
      </c>
      <c r="E15" s="94">
        <v>238.5245223</v>
      </c>
      <c r="F15" s="94">
        <v>1.18367716</v>
      </c>
      <c r="G15" s="94">
        <v>-0.35750748999999998</v>
      </c>
      <c r="H15" s="94">
        <v>0</v>
      </c>
      <c r="I15" s="94">
        <v>5.0082190300000002</v>
      </c>
      <c r="J15" s="100">
        <v>177.19370979999999</v>
      </c>
    </row>
    <row r="16" spans="1:10" ht="16.5" customHeight="1" x14ac:dyDescent="0.3">
      <c r="A16" s="46" t="s">
        <v>231</v>
      </c>
      <c r="B16" s="6">
        <v>-3800</v>
      </c>
      <c r="C16" s="102">
        <v>-1400</v>
      </c>
      <c r="D16" s="102">
        <v>-700</v>
      </c>
      <c r="E16" s="102">
        <v>1600</v>
      </c>
      <c r="F16" s="102">
        <v>-2600</v>
      </c>
      <c r="G16" s="102">
        <v>-700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17205.346000000001</v>
      </c>
      <c r="C17" s="94">
        <v>2982.6329999999998</v>
      </c>
      <c r="D17" s="94">
        <v>3477.7640000000001</v>
      </c>
      <c r="E17" s="94">
        <v>6703.2470000000003</v>
      </c>
      <c r="F17" s="94">
        <v>-0.32400000000000001</v>
      </c>
      <c r="G17" s="94">
        <v>0</v>
      </c>
      <c r="H17" s="94">
        <v>-67.706999999999994</v>
      </c>
      <c r="I17" s="94">
        <v>1356.3340000000001</v>
      </c>
      <c r="J17" s="100">
        <v>2753.3989999999999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-106.65</v>
      </c>
      <c r="C19" s="94">
        <v>-17.79</v>
      </c>
      <c r="D19" s="94">
        <v>69.010000000000005</v>
      </c>
      <c r="E19" s="94">
        <v>-6.49</v>
      </c>
      <c r="F19" s="94">
        <v>-255.22</v>
      </c>
      <c r="G19" s="94">
        <v>-29.73</v>
      </c>
      <c r="H19" s="94">
        <v>33.86</v>
      </c>
      <c r="I19" s="94">
        <v>95.27</v>
      </c>
      <c r="J19" s="100">
        <v>4.4400000000000004</v>
      </c>
    </row>
    <row r="20" spans="1:10" ht="16.5" customHeight="1" x14ac:dyDescent="0.3">
      <c r="A20" s="46" t="s">
        <v>235</v>
      </c>
      <c r="B20" s="6">
        <v>8147</v>
      </c>
      <c r="C20" s="102">
        <v>0</v>
      </c>
      <c r="D20" s="102">
        <v>0</v>
      </c>
      <c r="E20" s="102">
        <v>0</v>
      </c>
      <c r="F20" s="102">
        <v>378</v>
      </c>
      <c r="G20" s="102">
        <v>0</v>
      </c>
      <c r="H20" s="102">
        <v>0</v>
      </c>
      <c r="I20" s="102">
        <v>295</v>
      </c>
      <c r="J20" s="6">
        <v>7474</v>
      </c>
    </row>
    <row r="21" spans="1:10" ht="16.5" customHeight="1" x14ac:dyDescent="0.3">
      <c r="A21" s="46" t="s">
        <v>236</v>
      </c>
      <c r="B21" s="100">
        <v>254.77</v>
      </c>
      <c r="C21" s="94">
        <v>0</v>
      </c>
      <c r="D21" s="94">
        <v>27.58</v>
      </c>
      <c r="E21" s="94">
        <v>480.22</v>
      </c>
      <c r="F21" s="94">
        <v>0</v>
      </c>
      <c r="G21" s="94">
        <v>0</v>
      </c>
      <c r="H21" s="94">
        <v>-153.65</v>
      </c>
      <c r="I21" s="94">
        <v>0</v>
      </c>
      <c r="J21" s="100">
        <v>-99.38</v>
      </c>
    </row>
    <row r="22" spans="1:10" ht="16.5" customHeight="1" x14ac:dyDescent="0.3">
      <c r="A22" s="46" t="s">
        <v>237</v>
      </c>
      <c r="B22" s="6">
        <v>34.58</v>
      </c>
      <c r="C22" s="102">
        <v>-48.6</v>
      </c>
      <c r="D22" s="102">
        <v>20.37</v>
      </c>
      <c r="E22" s="102">
        <v>-5.27</v>
      </c>
      <c r="F22" s="102">
        <v>0</v>
      </c>
      <c r="G22" s="102">
        <v>0</v>
      </c>
      <c r="H22" s="102">
        <v>17.86</v>
      </c>
      <c r="I22" s="102">
        <v>14.42</v>
      </c>
      <c r="J22" s="6">
        <v>35.799999999999997</v>
      </c>
    </row>
    <row r="23" spans="1:10" ht="16.5" customHeight="1" x14ac:dyDescent="0.3">
      <c r="A23" s="46" t="s">
        <v>238</v>
      </c>
      <c r="B23" s="100">
        <v>4250</v>
      </c>
      <c r="C23" s="94">
        <v>-3430</v>
      </c>
      <c r="D23" s="94">
        <v>3029</v>
      </c>
      <c r="E23" s="94">
        <v>-573</v>
      </c>
      <c r="F23" s="94">
        <v>876</v>
      </c>
      <c r="G23" s="94">
        <v>0</v>
      </c>
      <c r="H23" s="94">
        <v>0</v>
      </c>
      <c r="I23" s="94">
        <v>737</v>
      </c>
      <c r="J23" s="100">
        <v>3611</v>
      </c>
    </row>
    <row r="24" spans="1:10" ht="16.5" customHeight="1" x14ac:dyDescent="0.3">
      <c r="A24" s="46" t="s">
        <v>239</v>
      </c>
      <c r="B24" s="6">
        <v>186.366160241534</v>
      </c>
      <c r="C24" s="102">
        <v>44.953297720000002</v>
      </c>
      <c r="D24" s="102">
        <v>-15.024106120000001</v>
      </c>
      <c r="E24" s="102">
        <v>35.665053</v>
      </c>
      <c r="F24" s="102">
        <v>0</v>
      </c>
      <c r="G24" s="102">
        <v>0</v>
      </c>
      <c r="H24" s="102">
        <v>1.3120000000000001</v>
      </c>
      <c r="I24" s="102">
        <v>19.870432019999999</v>
      </c>
      <c r="J24" s="6">
        <v>99.5894836215342</v>
      </c>
    </row>
    <row r="25" spans="1:10" ht="16.5" customHeight="1" x14ac:dyDescent="0.3">
      <c r="A25" s="46" t="s">
        <v>240</v>
      </c>
      <c r="B25" s="100">
        <v>8289</v>
      </c>
      <c r="C25" s="94">
        <v>5933</v>
      </c>
      <c r="D25" s="94">
        <v>507</v>
      </c>
      <c r="E25" s="94">
        <v>-292</v>
      </c>
      <c r="F25" s="94">
        <v>0</v>
      </c>
      <c r="G25" s="94">
        <v>0</v>
      </c>
      <c r="H25" s="94">
        <v>0</v>
      </c>
      <c r="I25" s="94">
        <v>237</v>
      </c>
      <c r="J25" s="100">
        <v>1904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834.08</v>
      </c>
      <c r="C27" s="94">
        <v>-1.5</v>
      </c>
      <c r="D27" s="94">
        <v>369.14</v>
      </c>
      <c r="E27" s="94">
        <v>33.5</v>
      </c>
      <c r="F27" s="94">
        <v>13.75</v>
      </c>
      <c r="G27" s="94">
        <v>0</v>
      </c>
      <c r="H27" s="94">
        <v>223.36</v>
      </c>
      <c r="I27" s="94">
        <v>8.77</v>
      </c>
      <c r="J27" s="100">
        <v>187.06</v>
      </c>
    </row>
    <row r="28" spans="1:10" ht="16.5" customHeight="1" x14ac:dyDescent="0.3">
      <c r="A28" s="46" t="s">
        <v>243</v>
      </c>
      <c r="B28" s="6">
        <v>-35.131392519999999</v>
      </c>
      <c r="C28" s="102">
        <v>8.7103949999999999E-2</v>
      </c>
      <c r="D28" s="102">
        <v>-10.050399990000001</v>
      </c>
      <c r="E28" s="102">
        <v>-1.4333332000000001</v>
      </c>
      <c r="F28" s="102">
        <v>-30.064227989999999</v>
      </c>
      <c r="G28" s="102">
        <v>-3.6068024599999999</v>
      </c>
      <c r="H28" s="102">
        <v>-7.2508149999999993E-2</v>
      </c>
      <c r="I28" s="102">
        <v>0</v>
      </c>
      <c r="J28" s="6">
        <v>10.00877532</v>
      </c>
    </row>
    <row r="29" spans="1:10" ht="16.5" customHeight="1" x14ac:dyDescent="0.3">
      <c r="A29" s="46" t="s">
        <v>244</v>
      </c>
      <c r="B29" s="100">
        <v>0.35</v>
      </c>
      <c r="C29" s="94">
        <v>0.9</v>
      </c>
      <c r="D29" s="94">
        <v>0</v>
      </c>
      <c r="E29" s="94">
        <v>-0.03</v>
      </c>
      <c r="F29" s="94">
        <v>0</v>
      </c>
      <c r="G29" s="94">
        <v>0</v>
      </c>
      <c r="H29" s="94">
        <v>-0.35</v>
      </c>
      <c r="I29" s="94">
        <v>0</v>
      </c>
      <c r="J29" s="100">
        <v>-0.16</v>
      </c>
    </row>
    <row r="30" spans="1:10" ht="16.5" customHeight="1" x14ac:dyDescent="0.3">
      <c r="A30" s="46" t="s">
        <v>245</v>
      </c>
      <c r="B30" s="6">
        <v>-4.6559999999999997</v>
      </c>
      <c r="C30" s="102">
        <v>0.52</v>
      </c>
      <c r="D30" s="102">
        <v>2.42</v>
      </c>
      <c r="E30" s="102">
        <v>25.962</v>
      </c>
      <c r="F30" s="102">
        <v>-53.682000000000002</v>
      </c>
      <c r="G30" s="102">
        <v>0</v>
      </c>
      <c r="H30" s="102">
        <v>0</v>
      </c>
      <c r="I30" s="102">
        <v>20.123999999999999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3583</v>
      </c>
      <c r="C32" s="102">
        <v>6</v>
      </c>
      <c r="D32" s="102">
        <v>2858</v>
      </c>
      <c r="E32" s="102">
        <v>-30</v>
      </c>
      <c r="F32" s="102">
        <v>0</v>
      </c>
      <c r="G32" s="102">
        <v>721</v>
      </c>
      <c r="H32" s="102">
        <v>15</v>
      </c>
      <c r="I32" s="102">
        <v>0</v>
      </c>
      <c r="J32" s="6">
        <v>13</v>
      </c>
    </row>
    <row r="33" spans="1:10" ht="16.5" customHeight="1" x14ac:dyDescent="0.3">
      <c r="A33" s="46" t="s">
        <v>248</v>
      </c>
      <c r="B33" s="100">
        <v>-257.61</v>
      </c>
      <c r="C33" s="94">
        <v>72.02</v>
      </c>
      <c r="D33" s="94">
        <v>-11.04</v>
      </c>
      <c r="E33" s="94">
        <v>119.45</v>
      </c>
      <c r="F33" s="94">
        <v>0.74</v>
      </c>
      <c r="G33" s="94">
        <v>0</v>
      </c>
      <c r="H33" s="94">
        <v>-318.27999999999997</v>
      </c>
      <c r="I33" s="94">
        <v>0</v>
      </c>
      <c r="J33" s="100">
        <v>-120.5</v>
      </c>
    </row>
    <row r="34" spans="1:10" ht="16.5" customHeight="1" x14ac:dyDescent="0.3">
      <c r="A34" s="46" t="s">
        <v>249</v>
      </c>
      <c r="B34" s="6">
        <v>963.35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1016.62</v>
      </c>
      <c r="J34" s="6">
        <v>-53.27</v>
      </c>
    </row>
    <row r="35" spans="1:10" ht="16.5" customHeight="1" x14ac:dyDescent="0.3">
      <c r="A35" s="46" t="s">
        <v>250</v>
      </c>
      <c r="B35" s="100">
        <v>46.71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25.48</v>
      </c>
      <c r="J35" s="100">
        <v>21.22</v>
      </c>
    </row>
    <row r="36" spans="1:10" ht="16.5" customHeight="1" x14ac:dyDescent="0.3">
      <c r="A36" s="46" t="s">
        <v>251</v>
      </c>
      <c r="B36" s="6">
        <v>206.61</v>
      </c>
      <c r="C36" s="102">
        <v>353.75</v>
      </c>
      <c r="D36" s="102">
        <v>93.54</v>
      </c>
      <c r="E36" s="102">
        <v>604.95000000000005</v>
      </c>
      <c r="F36" s="102">
        <v>-122.95</v>
      </c>
      <c r="G36" s="102">
        <v>-139.76</v>
      </c>
      <c r="H36" s="102">
        <v>231.23</v>
      </c>
      <c r="I36" s="102">
        <v>-1177.54</v>
      </c>
      <c r="J36" s="6">
        <v>363.39</v>
      </c>
    </row>
    <row r="37" spans="1:10" ht="16.5" customHeight="1" x14ac:dyDescent="0.3">
      <c r="A37" s="47" t="s">
        <v>77</v>
      </c>
      <c r="B37" s="103">
        <v>41287.921509221502</v>
      </c>
      <c r="C37" s="97">
        <v>4670.4286231699998</v>
      </c>
      <c r="D37" s="97">
        <v>8791.25839309</v>
      </c>
      <c r="E37" s="97">
        <v>9806.6872421000007</v>
      </c>
      <c r="F37" s="97">
        <v>-1715.66655083</v>
      </c>
      <c r="G37" s="97">
        <v>-176.49530995000001</v>
      </c>
      <c r="H37" s="97">
        <v>10.28149185</v>
      </c>
      <c r="I37" s="97">
        <v>2890.7176510499999</v>
      </c>
      <c r="J37" s="103">
        <v>17010.699968741501</v>
      </c>
    </row>
  </sheetData>
  <sheetProtection algorithmName="SHA-512" hashValue="fVBHPxnUIW+NOrEOS/sBFumNkiHUJXccd9nxnKE0ovHsUJZBctPmR9dttRZ8OcY5G3NG5jzfTEJMLr/690KQiQ==" saltValue="D/VbHAtHdRW72K0KXt8Esw==" spinCount="100000" sheet="1" objects="1" scenarios="1"/>
  <mergeCells count="1">
    <mergeCell ref="A1:B1"/>
  </mergeCells>
  <conditionalFormatting sqref="B8:J37">
    <cfRule type="cellIs" dxfId="319" priority="6" operator="between">
      <formula>0</formula>
      <formula>0.1</formula>
    </cfRule>
    <cfRule type="cellIs" dxfId="318" priority="7" operator="lessThan">
      <formula>0</formula>
    </cfRule>
    <cfRule type="cellIs" dxfId="317" priority="8" operator="greaterThanOrEqual">
      <formula>0.1</formula>
    </cfRule>
  </conditionalFormatting>
  <conditionalFormatting sqref="A1:XFD6 A38:XFD1048576 B8:XFD37 A7 K7:XFD7">
    <cfRule type="cellIs" dxfId="316" priority="5" operator="between">
      <formula>-0.1</formula>
      <formula>0</formula>
    </cfRule>
  </conditionalFormatting>
  <conditionalFormatting sqref="A8:A37">
    <cfRule type="cellIs" dxfId="315" priority="4" operator="between">
      <formula>-0.1</formula>
      <formula>0</formula>
    </cfRule>
  </conditionalFormatting>
  <conditionalFormatting sqref="B7">
    <cfRule type="cellIs" dxfId="314" priority="3" operator="between">
      <formula>-0.1</formula>
      <formula>0</formula>
    </cfRule>
  </conditionalFormatting>
  <conditionalFormatting sqref="C7">
    <cfRule type="cellIs" dxfId="313" priority="2" operator="between">
      <formula>-0.1</formula>
      <formula>0</formula>
    </cfRule>
  </conditionalFormatting>
  <conditionalFormatting sqref="D7:J7">
    <cfRule type="cellIs" dxfId="31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Contents'!B35</f>
        <v>Table 1.17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Contents'!A35&amp;", "&amp;'Table of Contents'!A3</f>
        <v>AIF: Total Net Sales of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-5.4020000000000001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-5.4020000000000001</v>
      </c>
      <c r="K8" s="108" t="e">
        <f>#REF!</f>
        <v>#REF!</v>
      </c>
      <c r="L8" s="105">
        <v>-5.4020000000000001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24.100999999999999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0.375</v>
      </c>
      <c r="I12" s="102">
        <v>0.24</v>
      </c>
      <c r="J12" s="6">
        <v>23.486000000000001</v>
      </c>
      <c r="K12" s="108" t="e">
        <f>#REF!</f>
        <v>#REF!</v>
      </c>
      <c r="L12" s="105">
        <v>79.757999999999996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611.21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38.799999999999997</v>
      </c>
      <c r="J14" s="6">
        <v>572.41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177.19370979999999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5" ht="16.5" customHeight="1" x14ac:dyDescent="0.3">
      <c r="A17" s="46" t="s">
        <v>232</v>
      </c>
      <c r="B17" s="100">
        <v>2753.3989999999999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-35.917999999999999</v>
      </c>
      <c r="J17" s="100">
        <v>2789.317</v>
      </c>
      <c r="K17" s="108" t="e">
        <f>#REF!</f>
        <v>#REF!</v>
      </c>
      <c r="L17" s="93">
        <v>2753.3989999999999</v>
      </c>
      <c r="M17" s="100">
        <v>0</v>
      </c>
    </row>
    <row r="18" spans="1:15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5" ht="16.5" customHeight="1" x14ac:dyDescent="0.3">
      <c r="A19" s="46" t="s">
        <v>234</v>
      </c>
      <c r="B19" s="100">
        <v>4.4400000000000004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-1.62</v>
      </c>
      <c r="J19" s="100">
        <v>6.06</v>
      </c>
      <c r="K19" s="108" t="e">
        <f>#REF!</f>
        <v>#REF!</v>
      </c>
      <c r="L19" s="93">
        <v>4.4400000000000004</v>
      </c>
      <c r="M19" s="100">
        <v>0</v>
      </c>
    </row>
    <row r="20" spans="1:15" ht="16.5" customHeight="1" x14ac:dyDescent="0.3">
      <c r="A20" s="46" t="s">
        <v>235</v>
      </c>
      <c r="B20" s="6">
        <v>7474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5" ht="16.5" customHeight="1" x14ac:dyDescent="0.3">
      <c r="A21" s="46" t="s">
        <v>236</v>
      </c>
      <c r="B21" s="100">
        <v>-99.38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-99.38</v>
      </c>
      <c r="J21" s="100">
        <v>0</v>
      </c>
      <c r="K21" s="108" t="e">
        <f>#REF!</f>
        <v>#REF!</v>
      </c>
      <c r="L21" s="93">
        <v>-99.38</v>
      </c>
      <c r="M21" s="100">
        <v>0</v>
      </c>
    </row>
    <row r="22" spans="1:15" ht="16.5" customHeight="1" x14ac:dyDescent="0.3">
      <c r="A22" s="46" t="s">
        <v>237</v>
      </c>
      <c r="B22" s="6">
        <v>35.799999999999997</v>
      </c>
      <c r="C22" s="102">
        <v>0</v>
      </c>
      <c r="D22" s="102">
        <v>0</v>
      </c>
      <c r="E22" s="102">
        <v>0</v>
      </c>
      <c r="F22" s="102">
        <v>0</v>
      </c>
      <c r="G22" s="102">
        <v>18.21</v>
      </c>
      <c r="H22" s="102">
        <v>0</v>
      </c>
      <c r="I22" s="102">
        <v>-0.08</v>
      </c>
      <c r="J22" s="6">
        <v>17.670000000000002</v>
      </c>
      <c r="K22" s="108" t="e">
        <f>#REF!</f>
        <v>#REF!</v>
      </c>
      <c r="L22" s="105">
        <v>17.670000000000002</v>
      </c>
      <c r="M22" s="6">
        <v>0</v>
      </c>
    </row>
    <row r="23" spans="1:15" ht="16.5" customHeight="1" x14ac:dyDescent="0.3">
      <c r="A23" s="46" t="s">
        <v>238</v>
      </c>
      <c r="B23" s="100">
        <v>3611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389</v>
      </c>
      <c r="I23" s="94">
        <v>0</v>
      </c>
      <c r="J23" s="100">
        <v>3222</v>
      </c>
      <c r="K23" s="108" t="e">
        <f>#REF!</f>
        <v>#REF!</v>
      </c>
      <c r="L23" s="93">
        <v>0</v>
      </c>
      <c r="M23" s="100">
        <v>0</v>
      </c>
    </row>
    <row r="24" spans="1:15" ht="16.5" customHeight="1" x14ac:dyDescent="0.3">
      <c r="A24" s="46" t="s">
        <v>239</v>
      </c>
      <c r="B24" s="6">
        <v>99.5894836215342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29.879887650000001</v>
      </c>
      <c r="I24" s="102">
        <v>-9.7085476800000006</v>
      </c>
      <c r="J24" s="6">
        <v>79.418143651534194</v>
      </c>
      <c r="K24" s="108" t="e">
        <f>#REF!</f>
        <v>#REF!</v>
      </c>
      <c r="L24" s="105">
        <v>95.067746621534297</v>
      </c>
      <c r="M24" s="6">
        <v>4.5217369999999999</v>
      </c>
    </row>
    <row r="25" spans="1:15" ht="16.5" customHeight="1" x14ac:dyDescent="0.3">
      <c r="A25" s="46" t="s">
        <v>240</v>
      </c>
      <c r="B25" s="100">
        <v>1904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211</v>
      </c>
      <c r="I25" s="94">
        <v>-1565</v>
      </c>
      <c r="J25" s="100">
        <v>3258</v>
      </c>
      <c r="K25" s="108" t="e">
        <f>#REF!</f>
        <v>#REF!</v>
      </c>
      <c r="L25" s="93">
        <v>0</v>
      </c>
      <c r="M25" s="100">
        <v>0</v>
      </c>
    </row>
    <row r="26" spans="1:15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5" ht="16.5" customHeight="1" x14ac:dyDescent="0.3">
      <c r="A27" s="46" t="s">
        <v>242</v>
      </c>
      <c r="B27" s="100">
        <v>187.06</v>
      </c>
      <c r="C27" s="94">
        <v>0</v>
      </c>
      <c r="D27" s="94">
        <v>0</v>
      </c>
      <c r="E27" s="94">
        <v>0</v>
      </c>
      <c r="F27" s="94">
        <v>0</v>
      </c>
      <c r="G27" s="94">
        <v>5.08</v>
      </c>
      <c r="H27" s="94">
        <v>182.85</v>
      </c>
      <c r="I27" s="94">
        <v>0</v>
      </c>
      <c r="J27" s="100">
        <v>-0.86</v>
      </c>
      <c r="K27" s="108" t="e">
        <f>#REF!</f>
        <v>#REF!</v>
      </c>
      <c r="L27" s="93">
        <v>0</v>
      </c>
      <c r="M27" s="100">
        <v>0</v>
      </c>
      <c r="O27" s="34"/>
    </row>
    <row r="28" spans="1:15" ht="16.5" customHeight="1" x14ac:dyDescent="0.3">
      <c r="A28" s="46" t="s">
        <v>243</v>
      </c>
      <c r="B28" s="6">
        <v>10.00877532</v>
      </c>
      <c r="C28" s="102">
        <v>0</v>
      </c>
      <c r="D28" s="102">
        <v>0</v>
      </c>
      <c r="E28" s="102">
        <v>0</v>
      </c>
      <c r="F28" s="102">
        <v>40.42769758</v>
      </c>
      <c r="G28" s="102">
        <v>0</v>
      </c>
      <c r="H28" s="102">
        <v>0</v>
      </c>
      <c r="I28" s="102">
        <v>0</v>
      </c>
      <c r="J28" s="6">
        <v>-30.418922259999999</v>
      </c>
      <c r="K28" s="108" t="e">
        <f>#REF!</f>
        <v>#REF!</v>
      </c>
      <c r="L28" s="105">
        <v>10.00877532</v>
      </c>
      <c r="M28" s="6">
        <v>0</v>
      </c>
    </row>
    <row r="29" spans="1:15" ht="16.5" customHeight="1" x14ac:dyDescent="0.3">
      <c r="A29" s="46" t="s">
        <v>244</v>
      </c>
      <c r="B29" s="100">
        <v>-0.16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-0.16</v>
      </c>
      <c r="K29" s="108" t="e">
        <f>#REF!</f>
        <v>#REF!</v>
      </c>
      <c r="L29" s="93">
        <v>0</v>
      </c>
      <c r="M29" s="100">
        <v>0</v>
      </c>
    </row>
    <row r="30" spans="1:15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5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5" ht="16.5" customHeight="1" x14ac:dyDescent="0.3">
      <c r="A32" s="46" t="s">
        <v>247</v>
      </c>
      <c r="B32" s="6">
        <v>13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13</v>
      </c>
      <c r="J32" s="6">
        <v>0</v>
      </c>
      <c r="K32" s="108" t="e">
        <f>#REF!</f>
        <v>#REF!</v>
      </c>
      <c r="L32" s="105">
        <v>13</v>
      </c>
      <c r="M32" s="6">
        <v>0</v>
      </c>
    </row>
    <row r="33" spans="1:13" ht="16.5" customHeight="1" x14ac:dyDescent="0.3">
      <c r="A33" s="46" t="s">
        <v>248</v>
      </c>
      <c r="B33" s="100">
        <v>-120.5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-121.86</v>
      </c>
      <c r="J33" s="100">
        <v>1.37</v>
      </c>
      <c r="K33" s="108" t="e">
        <f>#REF!</f>
        <v>#REF!</v>
      </c>
      <c r="L33" s="93">
        <v>1.37</v>
      </c>
      <c r="M33" s="100">
        <v>0</v>
      </c>
    </row>
    <row r="34" spans="1:13" ht="16.5" customHeight="1" x14ac:dyDescent="0.3">
      <c r="A34" s="46" t="s">
        <v>249</v>
      </c>
      <c r="B34" s="6">
        <v>-53.27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-30.67</v>
      </c>
      <c r="J34" s="6">
        <v>-22.6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21.22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21.22</v>
      </c>
      <c r="I35" s="94">
        <v>0</v>
      </c>
      <c r="J35" s="100">
        <v>0</v>
      </c>
      <c r="K35" s="108" t="e">
        <f>#REF!</f>
        <v>#REF!</v>
      </c>
      <c r="L35" s="93">
        <v>21.22</v>
      </c>
      <c r="M35" s="100">
        <v>0</v>
      </c>
    </row>
    <row r="36" spans="1:13" ht="16.5" customHeight="1" x14ac:dyDescent="0.3">
      <c r="A36" s="46" t="s">
        <v>251</v>
      </c>
      <c r="B36" s="6">
        <v>363.39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363.39</v>
      </c>
      <c r="K36" s="108" t="e">
        <f>#REF!</f>
        <v>#REF!</v>
      </c>
      <c r="L36" s="105">
        <v>363.05</v>
      </c>
      <c r="M36" s="6">
        <v>0</v>
      </c>
    </row>
    <row r="37" spans="1:13" ht="16.5" customHeight="1" x14ac:dyDescent="0.3">
      <c r="A37" s="47" t="s">
        <v>77</v>
      </c>
      <c r="B37" s="103">
        <v>17010.699968741501</v>
      </c>
      <c r="C37" s="97">
        <v>0</v>
      </c>
      <c r="D37" s="97">
        <v>0</v>
      </c>
      <c r="E37" s="97">
        <v>0</v>
      </c>
      <c r="F37" s="97">
        <v>40.42769758</v>
      </c>
      <c r="G37" s="97">
        <v>23.29</v>
      </c>
      <c r="H37" s="97">
        <v>834.32488765000005</v>
      </c>
      <c r="I37" s="97">
        <v>-1812.1965476799901</v>
      </c>
      <c r="J37" s="103">
        <v>10273.6802213915</v>
      </c>
      <c r="K37" s="109" t="e">
        <f>#REF!</f>
        <v>#REF!</v>
      </c>
      <c r="L37" s="96">
        <v>3254.2015219415298</v>
      </c>
      <c r="M37" s="103">
        <v>4.5217369999999999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kSSA+DfZFKruP7UTAtAkjMUOjMs8s2JIbYxxmJvqqnYdDV4xJ+6Blid6aylncrMBBuZiir1CyozNfg6x3PWLQ==" saltValue="1+ik4ZgXvHkm4hqC60GerA==" spinCount="100000" sheet="1" objects="1" scenarios="1"/>
  <mergeCells count="1">
    <mergeCell ref="A1:B1"/>
  </mergeCells>
  <conditionalFormatting sqref="B8:M37">
    <cfRule type="cellIs" dxfId="311" priority="7" operator="between">
      <formula>0</formula>
      <formula>0.1</formula>
    </cfRule>
    <cfRule type="cellIs" dxfId="310" priority="8" operator="lessThan">
      <formula>0</formula>
    </cfRule>
    <cfRule type="cellIs" dxfId="309" priority="9" operator="greaterThanOrEqual">
      <formula>0.1</formula>
    </cfRule>
  </conditionalFormatting>
  <conditionalFormatting sqref="A1:XFD6 A38:XFD1048576 B8:XFD37 A7 K7 N7:XFD7">
    <cfRule type="cellIs" dxfId="308" priority="6" operator="between">
      <formula>-0.1</formula>
      <formula>0</formula>
    </cfRule>
  </conditionalFormatting>
  <conditionalFormatting sqref="A8:A37">
    <cfRule type="cellIs" dxfId="307" priority="5" operator="between">
      <formula>-0.1</formula>
      <formula>0</formula>
    </cfRule>
  </conditionalFormatting>
  <conditionalFormatting sqref="B7">
    <cfRule type="cellIs" dxfId="306" priority="4" operator="between">
      <formula>-0.1</formula>
      <formula>0</formula>
    </cfRule>
  </conditionalFormatting>
  <conditionalFormatting sqref="C7">
    <cfRule type="cellIs" dxfId="305" priority="3" operator="between">
      <formula>-0.1</formula>
      <formula>0</formula>
    </cfRule>
  </conditionalFormatting>
  <conditionalFormatting sqref="D7:J7">
    <cfRule type="cellIs" dxfId="304" priority="2" operator="between">
      <formula>-0.1</formula>
      <formula>0</formula>
    </cfRule>
  </conditionalFormatting>
  <conditionalFormatting sqref="L7:M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27"/>
  <sheetViews>
    <sheetView showGridLines="0" zoomScale="85" zoomScaleNormal="85" workbookViewId="0">
      <selection activeCell="A99" sqref="A99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66" t="s">
        <v>97</v>
      </c>
      <c r="B1" s="167"/>
      <c r="C1" s="167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25" x14ac:dyDescent="0.3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25" x14ac:dyDescent="0.3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25" x14ac:dyDescent="0.3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25" x14ac:dyDescent="0.3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25" x14ac:dyDescent="0.3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25" x14ac:dyDescent="0.3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25" x14ac:dyDescent="0.3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25" x14ac:dyDescent="0.3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25" x14ac:dyDescent="0.3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25" x14ac:dyDescent="0.3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25" x14ac:dyDescent="0.3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25" x14ac:dyDescent="0.3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25" x14ac:dyDescent="0.3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25" x14ac:dyDescent="0.3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25" x14ac:dyDescent="0.3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25" x14ac:dyDescent="0.3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25" x14ac:dyDescent="0.3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25" x14ac:dyDescent="0.3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+5UzA0U6y82xXANmllx5DBvK5ti2NtjZkicMJcyHgJzupz3F2t0KjTKQT627+dlQNf3brybq6JCHWeiCGpQEew==" saltValue="y4yEnUyc0OZejcUFNWm+cw==" spinCount="100000" sheet="1" objects="1" scenarios="1"/>
  <sortState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Contents'!B36</f>
        <v>Table 1.18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203.82499999999999</v>
      </c>
      <c r="H8" s="102">
        <v>-15.919</v>
      </c>
      <c r="I8" s="102">
        <v>19.817</v>
      </c>
      <c r="J8" s="102">
        <v>205.32900000000001</v>
      </c>
      <c r="K8" s="6">
        <v>-5.4020000000000001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-1.3720000000000001</v>
      </c>
      <c r="H12" s="102">
        <v>0</v>
      </c>
      <c r="I12" s="102">
        <v>0</v>
      </c>
      <c r="J12" s="102">
        <v>-1.6220000000000001</v>
      </c>
      <c r="K12" s="6">
        <v>0.25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64.42</v>
      </c>
      <c r="H14" s="102">
        <v>-4.2300000000000004</v>
      </c>
      <c r="I14" s="102">
        <v>-2.0499999999999998</v>
      </c>
      <c r="J14" s="102">
        <v>70.709999999999994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98.109351070000002</v>
      </c>
      <c r="H15" s="94">
        <v>-31.130974899999998</v>
      </c>
      <c r="I15" s="94">
        <v>129.24032589999999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2040.7159999999999</v>
      </c>
      <c r="H17" s="94">
        <v>87.772000000000006</v>
      </c>
      <c r="I17" s="94">
        <v>2.99</v>
      </c>
      <c r="J17" s="94">
        <v>1920.741</v>
      </c>
      <c r="K17" s="100">
        <v>29.213000000000001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-29.91</v>
      </c>
      <c r="H19" s="94">
        <v>-13.25</v>
      </c>
      <c r="I19" s="94">
        <v>2.0699999999999998</v>
      </c>
      <c r="J19" s="94">
        <v>-6.09</v>
      </c>
      <c r="K19" s="100">
        <v>-12.64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244.08</v>
      </c>
      <c r="H21" s="94">
        <v>0</v>
      </c>
      <c r="I21" s="94">
        <v>0</v>
      </c>
      <c r="J21" s="94">
        <v>326.57</v>
      </c>
      <c r="K21" s="100">
        <v>-82.49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-91.34</v>
      </c>
      <c r="H22" s="102">
        <v>0</v>
      </c>
      <c r="I22" s="102">
        <v>0</v>
      </c>
      <c r="J22" s="102">
        <v>0</v>
      </c>
      <c r="K22" s="6">
        <v>-91.34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445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7.5747272499999996</v>
      </c>
      <c r="H24" s="102">
        <v>-0.612456</v>
      </c>
      <c r="I24" s="102">
        <v>0</v>
      </c>
      <c r="J24" s="102">
        <v>0</v>
      </c>
      <c r="K24" s="6">
        <v>8.1871832500000004</v>
      </c>
    </row>
    <row r="25" spans="1:11" ht="16.5" customHeight="1" x14ac:dyDescent="0.3">
      <c r="A25" s="46" t="s">
        <v>240</v>
      </c>
      <c r="B25" s="100">
        <v>7</v>
      </c>
      <c r="C25" s="94">
        <v>0</v>
      </c>
      <c r="D25" s="94">
        <v>0</v>
      </c>
      <c r="E25" s="100">
        <v>0</v>
      </c>
      <c r="F25" s="108"/>
      <c r="G25" s="100">
        <v>-2938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10.220000000000001</v>
      </c>
      <c r="H27" s="94">
        <v>-10.199999999999999</v>
      </c>
      <c r="I27" s="94">
        <v>18.09</v>
      </c>
      <c r="J27" s="94">
        <v>14.86</v>
      </c>
      <c r="K27" s="100">
        <v>-12.53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23.488197960000001</v>
      </c>
      <c r="H28" s="102">
        <v>0</v>
      </c>
      <c r="I28" s="102">
        <v>-0.35453124000000003</v>
      </c>
      <c r="J28" s="102">
        <v>-0.11168709</v>
      </c>
      <c r="K28" s="6">
        <v>23.954416290000001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14.93</v>
      </c>
      <c r="C33" s="94">
        <v>14.93</v>
      </c>
      <c r="D33" s="94">
        <v>0</v>
      </c>
      <c r="E33" s="100">
        <v>0</v>
      </c>
      <c r="F33" s="108"/>
      <c r="G33" s="100">
        <v>59.93</v>
      </c>
      <c r="H33" s="94">
        <v>18.82</v>
      </c>
      <c r="I33" s="94">
        <v>-18.72</v>
      </c>
      <c r="J33" s="94">
        <v>59.2</v>
      </c>
      <c r="K33" s="100">
        <v>0.63</v>
      </c>
    </row>
    <row r="34" spans="1:11" ht="16.5" customHeight="1" x14ac:dyDescent="0.3">
      <c r="A34" s="46" t="s">
        <v>249</v>
      </c>
      <c r="B34" s="6">
        <v>208.18</v>
      </c>
      <c r="C34" s="102">
        <v>0</v>
      </c>
      <c r="D34" s="102">
        <v>0</v>
      </c>
      <c r="E34" s="6">
        <v>208.18</v>
      </c>
      <c r="F34" s="108"/>
      <c r="G34" s="6">
        <v>51.79</v>
      </c>
      <c r="H34" s="102">
        <v>0</v>
      </c>
      <c r="I34" s="102">
        <v>0</v>
      </c>
      <c r="J34" s="102">
        <v>0</v>
      </c>
      <c r="K34" s="6">
        <v>51.79</v>
      </c>
    </row>
    <row r="35" spans="1:11" ht="16.5" customHeight="1" x14ac:dyDescent="0.3">
      <c r="A35" s="46" t="s">
        <v>250</v>
      </c>
      <c r="B35" s="100">
        <v>-10.31</v>
      </c>
      <c r="C35" s="94">
        <v>0</v>
      </c>
      <c r="D35" s="94">
        <v>0</v>
      </c>
      <c r="E35" s="100">
        <v>0</v>
      </c>
      <c r="F35" s="108"/>
      <c r="G35" s="100">
        <v>8.09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564.78</v>
      </c>
      <c r="H36" s="102">
        <v>0.1</v>
      </c>
      <c r="I36" s="102">
        <v>24.32</v>
      </c>
      <c r="J36" s="102">
        <v>125.13</v>
      </c>
      <c r="K36" s="6">
        <v>415.23</v>
      </c>
    </row>
    <row r="37" spans="1:11" ht="16.5" customHeight="1" x14ac:dyDescent="0.3">
      <c r="A37" s="47" t="s">
        <v>77</v>
      </c>
      <c r="B37" s="103">
        <v>219.8</v>
      </c>
      <c r="C37" s="97">
        <v>14.93</v>
      </c>
      <c r="D37" s="97">
        <v>0</v>
      </c>
      <c r="E37" s="103">
        <v>208.18</v>
      </c>
      <c r="F37" s="109"/>
      <c r="G37" s="103">
        <v>761.40127627999902</v>
      </c>
      <c r="H37" s="97">
        <v>31.3495691</v>
      </c>
      <c r="I37" s="97">
        <v>175.40279466000001</v>
      </c>
      <c r="J37" s="97">
        <v>2714.7163129099999</v>
      </c>
      <c r="K37" s="103">
        <v>324.85259954000003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GcKgaVTYINwyQ/VvwufGYqstHbcxbWwTjghfhFVYPAVxfXFR2scmGAwGvkWzhSTCgCX6YsV/i1x+dDEh9HJag==" saltValue="U4TiVttYqetOSHfY+7KIsA==" spinCount="100000" sheet="1" objects="1" scenarios="1"/>
  <mergeCells count="1">
    <mergeCell ref="A1:B1"/>
  </mergeCells>
  <conditionalFormatting sqref="B8:K37">
    <cfRule type="cellIs" dxfId="302" priority="7" operator="between">
      <formula>0</formula>
      <formula>0.1</formula>
    </cfRule>
    <cfRule type="cellIs" dxfId="301" priority="8" operator="lessThan">
      <formula>0</formula>
    </cfRule>
    <cfRule type="cellIs" dxfId="300" priority="9" operator="greaterThanOrEqual">
      <formula>0.1</formula>
    </cfRule>
  </conditionalFormatting>
  <conditionalFormatting sqref="A1:XFD6 A38:XFD1048576 B8:XFD37 A7 F7 L7:XFD7">
    <cfRule type="cellIs" dxfId="299" priority="6" operator="between">
      <formula>-0.1</formula>
      <formula>0</formula>
    </cfRule>
  </conditionalFormatting>
  <conditionalFormatting sqref="A8:A37">
    <cfRule type="cellIs" dxfId="298" priority="5" operator="between">
      <formula>-0.1</formula>
      <formula>0</formula>
    </cfRule>
  </conditionalFormatting>
  <conditionalFormatting sqref="C7:E7">
    <cfRule type="cellIs" dxfId="297" priority="4" operator="between">
      <formula>-0.1</formula>
      <formula>0</formula>
    </cfRule>
  </conditionalFormatting>
  <conditionalFormatting sqref="H7:K7">
    <cfRule type="cellIs" dxfId="296" priority="3" operator="between">
      <formula>-0.1</formula>
      <formula>0</formula>
    </cfRule>
  </conditionalFormatting>
  <conditionalFormatting sqref="B7">
    <cfRule type="cellIs" dxfId="295" priority="2" operator="between">
      <formula>-0.1</formula>
      <formula>0</formula>
    </cfRule>
  </conditionalFormatting>
  <conditionalFormatting sqref="G7">
    <cfRule type="cellIs" dxfId="2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Contents'!B37</f>
        <v>Table 1.19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668.42899999999997</v>
      </c>
      <c r="C8" s="102">
        <v>78.754999999999995</v>
      </c>
      <c r="D8" s="102">
        <v>32.561</v>
      </c>
      <c r="E8" s="102">
        <v>533.29999999999995</v>
      </c>
      <c r="F8" s="102">
        <v>0</v>
      </c>
      <c r="G8" s="102">
        <v>23.812999999999999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-1.61</v>
      </c>
      <c r="C14" s="102">
        <v>252.17</v>
      </c>
      <c r="D14" s="102">
        <v>-1085.46</v>
      </c>
      <c r="E14" s="102">
        <v>185.34</v>
      </c>
      <c r="F14" s="102">
        <v>76.900000000000006</v>
      </c>
      <c r="G14" s="102">
        <v>0</v>
      </c>
      <c r="H14" s="102">
        <v>0</v>
      </c>
      <c r="I14" s="102">
        <v>0</v>
      </c>
      <c r="J14" s="102">
        <v>0</v>
      </c>
      <c r="K14" s="6">
        <v>569.42999999999995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16918.386999999999</v>
      </c>
      <c r="C17" s="94">
        <v>2918.056</v>
      </c>
      <c r="D17" s="94">
        <v>3558.7080000000001</v>
      </c>
      <c r="E17" s="94">
        <v>6707.7579999999998</v>
      </c>
      <c r="F17" s="94">
        <v>-0.32400000000000001</v>
      </c>
      <c r="G17" s="94">
        <v>1042.434</v>
      </c>
      <c r="H17" s="94">
        <v>0</v>
      </c>
      <c r="I17" s="94">
        <v>0</v>
      </c>
      <c r="J17" s="94">
        <v>24.882000000000001</v>
      </c>
      <c r="K17" s="100">
        <v>2666.873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-7.4</v>
      </c>
      <c r="C19" s="94">
        <v>-1.52</v>
      </c>
      <c r="D19" s="94">
        <v>0.45</v>
      </c>
      <c r="E19" s="94">
        <v>5.22</v>
      </c>
      <c r="F19" s="94">
        <v>-24.27</v>
      </c>
      <c r="G19" s="94">
        <v>8.59</v>
      </c>
      <c r="H19" s="94">
        <v>0</v>
      </c>
      <c r="I19" s="94">
        <v>0</v>
      </c>
      <c r="J19" s="94">
        <v>-1.62</v>
      </c>
      <c r="K19" s="100">
        <v>5.75</v>
      </c>
    </row>
    <row r="20" spans="1:11" ht="16.5" customHeight="1" x14ac:dyDescent="0.3">
      <c r="A20" s="46" t="s">
        <v>235</v>
      </c>
      <c r="B20" s="6">
        <v>6039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418.87</v>
      </c>
      <c r="C21" s="94">
        <v>0</v>
      </c>
      <c r="D21" s="94">
        <v>27.58</v>
      </c>
      <c r="E21" s="94">
        <v>480.22</v>
      </c>
      <c r="F21" s="94">
        <v>0</v>
      </c>
      <c r="G21" s="94">
        <v>0</v>
      </c>
      <c r="H21" s="94">
        <v>0</v>
      </c>
      <c r="I21" s="94">
        <v>0</v>
      </c>
      <c r="J21" s="94">
        <v>-88.93</v>
      </c>
      <c r="K21" s="100">
        <v>0</v>
      </c>
    </row>
    <row r="22" spans="1:11" ht="16.5" customHeight="1" x14ac:dyDescent="0.3">
      <c r="A22" s="46" t="s">
        <v>237</v>
      </c>
      <c r="B22" s="6">
        <v>-0.44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-0.44</v>
      </c>
    </row>
    <row r="23" spans="1:11" ht="16.5" customHeight="1" x14ac:dyDescent="0.3">
      <c r="A23" s="46" t="s">
        <v>238</v>
      </c>
      <c r="B23" s="100">
        <v>3954</v>
      </c>
      <c r="C23" s="94">
        <v>-2725</v>
      </c>
      <c r="D23" s="94">
        <v>2684</v>
      </c>
      <c r="E23" s="94">
        <v>-1411</v>
      </c>
      <c r="F23" s="94">
        <v>486</v>
      </c>
      <c r="G23" s="94">
        <v>775</v>
      </c>
      <c r="H23" s="94">
        <v>0</v>
      </c>
      <c r="I23" s="94">
        <v>266</v>
      </c>
      <c r="J23" s="94">
        <v>0</v>
      </c>
      <c r="K23" s="100">
        <v>3879</v>
      </c>
    </row>
    <row r="24" spans="1:11" ht="16.5" customHeight="1" x14ac:dyDescent="0.3">
      <c r="A24" s="46" t="s">
        <v>239</v>
      </c>
      <c r="B24" s="6">
        <v>175.43216024153401</v>
      </c>
      <c r="C24" s="102">
        <v>45.470297719999998</v>
      </c>
      <c r="D24" s="102">
        <v>-13.16410612</v>
      </c>
      <c r="E24" s="102">
        <v>31.017053000000001</v>
      </c>
      <c r="F24" s="102">
        <v>0</v>
      </c>
      <c r="G24" s="102">
        <v>19.870432019999999</v>
      </c>
      <c r="H24" s="102">
        <v>0</v>
      </c>
      <c r="I24" s="102">
        <v>30.20188765</v>
      </c>
      <c r="J24" s="102">
        <v>-9.7085476800000006</v>
      </c>
      <c r="K24" s="6">
        <v>71.745143651534306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2.94</v>
      </c>
      <c r="C30" s="102">
        <v>0.52</v>
      </c>
      <c r="D30" s="102">
        <v>2.42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-625.97</v>
      </c>
      <c r="C34" s="102">
        <v>0</v>
      </c>
      <c r="D34" s="102">
        <v>0</v>
      </c>
      <c r="E34" s="102">
        <v>0</v>
      </c>
      <c r="F34" s="102">
        <v>0</v>
      </c>
      <c r="G34" s="102">
        <v>69.86</v>
      </c>
      <c r="H34" s="102">
        <v>0</v>
      </c>
      <c r="I34" s="102">
        <v>0</v>
      </c>
      <c r="J34" s="102">
        <v>-0.57999999999999996</v>
      </c>
      <c r="K34" s="6">
        <v>-695.25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27541.638160241499</v>
      </c>
      <c r="C37" s="97">
        <v>568.45129771999996</v>
      </c>
      <c r="D37" s="97">
        <v>5207.0948938800002</v>
      </c>
      <c r="E37" s="97">
        <v>6531.8550530000002</v>
      </c>
      <c r="F37" s="97">
        <v>538.30600000000004</v>
      </c>
      <c r="G37" s="97">
        <v>1939.5674320199901</v>
      </c>
      <c r="H37" s="97">
        <v>0</v>
      </c>
      <c r="I37" s="97">
        <v>296.20188765</v>
      </c>
      <c r="J37" s="97">
        <v>-75.95654768</v>
      </c>
      <c r="K37" s="103">
        <v>6497.1081436515296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s5fk3hd3GC1eWwRkMtLiByLrkfUKURv1lBF1eaBFLuilQqPOsAuomwK3qPy2MOXNRUqYhtC+E30boDZyssO8g==" saltValue="6HjMlSHw+R24/E1IG28MVQ==" spinCount="100000" sheet="1" objects="1" scenarios="1"/>
  <mergeCells count="1">
    <mergeCell ref="A1:B1"/>
  </mergeCells>
  <conditionalFormatting sqref="B8:K37">
    <cfRule type="cellIs" dxfId="293" priority="5" operator="between">
      <formula>0</formula>
      <formula>0.1</formula>
    </cfRule>
    <cfRule type="cellIs" dxfId="292" priority="6" operator="lessThan">
      <formula>0</formula>
    </cfRule>
    <cfRule type="cellIs" dxfId="291" priority="7" operator="greaterThanOrEqual">
      <formula>0.1</formula>
    </cfRule>
  </conditionalFormatting>
  <conditionalFormatting sqref="A1:XFD6 A38:XFD1048576 B8:XFD37 A7 L7:XFD7">
    <cfRule type="cellIs" dxfId="290" priority="4" operator="between">
      <formula>-0.1</formula>
      <formula>0</formula>
    </cfRule>
  </conditionalFormatting>
  <conditionalFormatting sqref="A8:A37">
    <cfRule type="cellIs" dxfId="289" priority="3" operator="between">
      <formula>-0.1</formula>
      <formula>0</formula>
    </cfRule>
  </conditionalFormatting>
  <conditionalFormatting sqref="C7:K7">
    <cfRule type="cellIs" dxfId="288" priority="2" operator="between">
      <formula>-0.1</formula>
      <formula>0</formula>
    </cfRule>
  </conditionalFormatting>
  <conditionalFormatting sqref="B7">
    <cfRule type="cellIs" dxfId="2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Contents'!B40</f>
        <v>Table 1.20</v>
      </c>
      <c r="B1" s="168"/>
      <c r="C1" s="40"/>
    </row>
    <row r="2" spans="1:10" ht="16.5" customHeight="1" x14ac:dyDescent="0.3">
      <c r="A2" s="4" t="str">
        <f>"AIF: "&amp;'Table of Contents'!A40&amp;", "&amp;'Table of Contents'!A3</f>
        <v>AIF: Total Sales, 2016:Q3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3">
      <c r="A12" s="46" t="s">
        <v>227</v>
      </c>
      <c r="B12" s="6">
        <v>91.826999999999998</v>
      </c>
      <c r="C12" s="102">
        <v>18.873999999999999</v>
      </c>
      <c r="D12" s="102">
        <v>0</v>
      </c>
      <c r="E12" s="102">
        <v>47.316000000000003</v>
      </c>
      <c r="F12" s="102">
        <v>0</v>
      </c>
      <c r="G12" s="102">
        <v>0</v>
      </c>
      <c r="H12" s="102">
        <v>0</v>
      </c>
      <c r="I12" s="105">
        <v>1.516</v>
      </c>
      <c r="J12" s="6">
        <v>24.120999999999999</v>
      </c>
    </row>
    <row r="13" spans="1:10" ht="16.5" customHeight="1" x14ac:dyDescent="0.3">
      <c r="A13" s="46" t="s">
        <v>228</v>
      </c>
      <c r="B13" s="100">
        <v>51.83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51.83</v>
      </c>
      <c r="J13" s="100">
        <v>0</v>
      </c>
    </row>
    <row r="14" spans="1:10" ht="16.5" customHeight="1" x14ac:dyDescent="0.3">
      <c r="A14" s="46" t="s">
        <v>229</v>
      </c>
      <c r="B14" s="6">
        <v>4391.7</v>
      </c>
      <c r="C14" s="102">
        <v>1602.86</v>
      </c>
      <c r="D14" s="102">
        <v>1491.23</v>
      </c>
      <c r="E14" s="102">
        <v>536.16999999999996</v>
      </c>
      <c r="F14" s="102">
        <v>93.04</v>
      </c>
      <c r="G14" s="102">
        <v>0</v>
      </c>
      <c r="H14" s="102">
        <v>19.02</v>
      </c>
      <c r="I14" s="105">
        <v>0</v>
      </c>
      <c r="J14" s="6">
        <v>649.38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3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3">
      <c r="A20" s="46" t="s">
        <v>235</v>
      </c>
      <c r="B20" s="6">
        <v>49973</v>
      </c>
      <c r="C20" s="102">
        <v>0</v>
      </c>
      <c r="D20" s="102">
        <v>0</v>
      </c>
      <c r="E20" s="102">
        <v>0</v>
      </c>
      <c r="F20" s="102">
        <v>2426</v>
      </c>
      <c r="G20" s="102">
        <v>0</v>
      </c>
      <c r="H20" s="102">
        <v>0</v>
      </c>
      <c r="I20" s="105">
        <v>359</v>
      </c>
      <c r="J20" s="6">
        <v>47188</v>
      </c>
    </row>
    <row r="21" spans="1:10" ht="16.5" customHeight="1" x14ac:dyDescent="0.3">
      <c r="A21" s="46" t="s">
        <v>236</v>
      </c>
      <c r="B21" s="100">
        <v>725.71</v>
      </c>
      <c r="C21" s="94">
        <v>0</v>
      </c>
      <c r="D21" s="94">
        <v>206.42</v>
      </c>
      <c r="E21" s="94">
        <v>480.35</v>
      </c>
      <c r="F21" s="94">
        <v>0</v>
      </c>
      <c r="G21" s="94">
        <v>0</v>
      </c>
      <c r="H21" s="94">
        <v>3.48</v>
      </c>
      <c r="I21" s="93">
        <v>0</v>
      </c>
      <c r="J21" s="100">
        <v>35.46</v>
      </c>
    </row>
    <row r="22" spans="1:10" ht="16.5" customHeight="1" x14ac:dyDescent="0.3">
      <c r="A22" s="46" t="s">
        <v>237</v>
      </c>
      <c r="B22" s="6">
        <v>530.91</v>
      </c>
      <c r="C22" s="102">
        <v>64.400000000000006</v>
      </c>
      <c r="D22" s="102">
        <v>46.95</v>
      </c>
      <c r="E22" s="102">
        <v>198.07</v>
      </c>
      <c r="F22" s="102">
        <v>0</v>
      </c>
      <c r="G22" s="102">
        <v>0</v>
      </c>
      <c r="H22" s="102">
        <v>19.07</v>
      </c>
      <c r="I22" s="105">
        <v>14.56</v>
      </c>
      <c r="J22" s="6">
        <v>187.88</v>
      </c>
    </row>
    <row r="23" spans="1:10" ht="16.5" customHeight="1" x14ac:dyDescent="0.3">
      <c r="A23" s="46" t="s">
        <v>238</v>
      </c>
      <c r="B23" s="100">
        <v>41307</v>
      </c>
      <c r="C23" s="94">
        <v>1308</v>
      </c>
      <c r="D23" s="94">
        <v>9866</v>
      </c>
      <c r="E23" s="94">
        <v>14351</v>
      </c>
      <c r="F23" s="94">
        <v>4487</v>
      </c>
      <c r="G23" s="94">
        <v>0</v>
      </c>
      <c r="H23" s="94">
        <v>0</v>
      </c>
      <c r="I23" s="93">
        <v>1528</v>
      </c>
      <c r="J23" s="100">
        <v>9767</v>
      </c>
    </row>
    <row r="24" spans="1:10" ht="16.5" customHeight="1" x14ac:dyDescent="0.3">
      <c r="A24" s="46" t="s">
        <v>239</v>
      </c>
      <c r="B24" s="6">
        <v>412.09575390865399</v>
      </c>
      <c r="C24" s="102">
        <v>63.294275300000002</v>
      </c>
      <c r="D24" s="102">
        <v>12.975180780000001</v>
      </c>
      <c r="E24" s="102">
        <v>38.045000000000002</v>
      </c>
      <c r="F24" s="102">
        <v>0</v>
      </c>
      <c r="G24" s="102">
        <v>0</v>
      </c>
      <c r="H24" s="102">
        <v>1.5980000000000001</v>
      </c>
      <c r="I24" s="105">
        <v>21.055376750000001</v>
      </c>
      <c r="J24" s="6">
        <v>275.12792107865403</v>
      </c>
    </row>
    <row r="25" spans="1:10" ht="16.5" customHeight="1" x14ac:dyDescent="0.3">
      <c r="A25" s="46" t="s">
        <v>240</v>
      </c>
      <c r="B25" s="100">
        <v>27952</v>
      </c>
      <c r="C25" s="94">
        <v>8453</v>
      </c>
      <c r="D25" s="94">
        <v>12186</v>
      </c>
      <c r="E25" s="94">
        <v>300</v>
      </c>
      <c r="F25" s="94">
        <v>0</v>
      </c>
      <c r="G25" s="94">
        <v>0</v>
      </c>
      <c r="H25" s="94">
        <v>0</v>
      </c>
      <c r="I25" s="93">
        <v>998</v>
      </c>
      <c r="J25" s="100">
        <v>6015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3">
      <c r="A27" s="46" t="s">
        <v>242</v>
      </c>
      <c r="B27" s="100">
        <v>2186.69</v>
      </c>
      <c r="C27" s="94">
        <v>259.01</v>
      </c>
      <c r="D27" s="94">
        <v>560.26</v>
      </c>
      <c r="E27" s="94">
        <v>213.84</v>
      </c>
      <c r="F27" s="94">
        <v>314.83999999999997</v>
      </c>
      <c r="G27" s="94">
        <v>0</v>
      </c>
      <c r="H27" s="94">
        <v>348.38</v>
      </c>
      <c r="I27" s="93">
        <v>9.2200000000000006</v>
      </c>
      <c r="J27" s="100">
        <v>481.14</v>
      </c>
    </row>
    <row r="28" spans="1:10" ht="16.5" customHeight="1" x14ac:dyDescent="0.3">
      <c r="A28" s="46" t="s">
        <v>243</v>
      </c>
      <c r="B28" s="6">
        <v>387.77274366</v>
      </c>
      <c r="C28" s="102">
        <v>0.14650539000000001</v>
      </c>
      <c r="D28" s="102">
        <v>1.1956675000000001</v>
      </c>
      <c r="E28" s="102">
        <v>1.75E-3</v>
      </c>
      <c r="F28" s="102">
        <v>144.66842897000001</v>
      </c>
      <c r="G28" s="102">
        <v>1.35352202</v>
      </c>
      <c r="H28" s="102">
        <v>0</v>
      </c>
      <c r="I28" s="105">
        <v>0</v>
      </c>
      <c r="J28" s="6">
        <v>240.40686977999999</v>
      </c>
    </row>
    <row r="29" spans="1:10" ht="16.5" customHeight="1" x14ac:dyDescent="0.3">
      <c r="A29" s="46" t="s">
        <v>244</v>
      </c>
      <c r="B29" s="100">
        <v>2.84</v>
      </c>
      <c r="C29" s="94">
        <v>0.9</v>
      </c>
      <c r="D29" s="94">
        <v>0</v>
      </c>
      <c r="E29" s="94">
        <v>0</v>
      </c>
      <c r="F29" s="94">
        <v>0</v>
      </c>
      <c r="G29" s="94">
        <v>0</v>
      </c>
      <c r="H29" s="94">
        <v>0.22</v>
      </c>
      <c r="I29" s="93">
        <v>0</v>
      </c>
      <c r="J29" s="100">
        <v>1.73</v>
      </c>
    </row>
    <row r="30" spans="1:10" ht="16.5" customHeight="1" x14ac:dyDescent="0.3">
      <c r="A30" s="46" t="s">
        <v>245</v>
      </c>
      <c r="B30" s="6">
        <v>113.245</v>
      </c>
      <c r="C30" s="102">
        <v>0.52</v>
      </c>
      <c r="D30" s="102">
        <v>2.42</v>
      </c>
      <c r="E30" s="102">
        <v>35.222000000000001</v>
      </c>
      <c r="F30" s="102">
        <v>18.571000000000002</v>
      </c>
      <c r="G30" s="102">
        <v>0</v>
      </c>
      <c r="H30" s="102">
        <v>0</v>
      </c>
      <c r="I30" s="105">
        <v>56.512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3">
      <c r="A32" s="46" t="s">
        <v>247</v>
      </c>
      <c r="B32" s="6">
        <v>5538</v>
      </c>
      <c r="C32" s="102">
        <v>317</v>
      </c>
      <c r="D32" s="102">
        <v>3307</v>
      </c>
      <c r="E32" s="102">
        <v>57</v>
      </c>
      <c r="F32" s="102">
        <v>0</v>
      </c>
      <c r="G32" s="102">
        <v>1789</v>
      </c>
      <c r="H32" s="102">
        <v>26</v>
      </c>
      <c r="I32" s="105">
        <v>0</v>
      </c>
      <c r="J32" s="6">
        <v>42</v>
      </c>
    </row>
    <row r="33" spans="1:10" ht="16.5" customHeight="1" x14ac:dyDescent="0.3">
      <c r="A33" s="46" t="s">
        <v>248</v>
      </c>
      <c r="B33" s="100">
        <v>869.98</v>
      </c>
      <c r="C33" s="94">
        <v>225.01</v>
      </c>
      <c r="D33" s="94">
        <v>75.28</v>
      </c>
      <c r="E33" s="94">
        <v>388.09</v>
      </c>
      <c r="F33" s="94">
        <v>0.84</v>
      </c>
      <c r="G33" s="94">
        <v>0</v>
      </c>
      <c r="H33" s="94">
        <v>121.44</v>
      </c>
      <c r="I33" s="93">
        <v>0</v>
      </c>
      <c r="J33" s="100">
        <v>59.3</v>
      </c>
    </row>
    <row r="34" spans="1:10" ht="16.5" customHeight="1" x14ac:dyDescent="0.3">
      <c r="A34" s="46" t="s">
        <v>249</v>
      </c>
      <c r="B34" s="6">
        <v>4135.83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1130.53</v>
      </c>
      <c r="J34" s="6">
        <v>3005.3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3">
      <c r="A36" s="46" t="s">
        <v>251</v>
      </c>
      <c r="B36" s="6">
        <v>9569.3700000000008</v>
      </c>
      <c r="C36" s="102">
        <v>1527.98</v>
      </c>
      <c r="D36" s="102">
        <v>198.17</v>
      </c>
      <c r="E36" s="102">
        <v>3074.92</v>
      </c>
      <c r="F36" s="102">
        <v>29.56</v>
      </c>
      <c r="G36" s="102">
        <v>0</v>
      </c>
      <c r="H36" s="102">
        <v>367.48</v>
      </c>
      <c r="I36" s="105">
        <v>968.31</v>
      </c>
      <c r="J36" s="6">
        <v>3402.95</v>
      </c>
    </row>
    <row r="37" spans="1:10" ht="16.5" customHeight="1" x14ac:dyDescent="0.3">
      <c r="A37" s="47" t="s">
        <v>77</v>
      </c>
      <c r="B37" s="103">
        <v>148239.80049756801</v>
      </c>
      <c r="C37" s="97">
        <v>13840.99478069</v>
      </c>
      <c r="D37" s="97">
        <v>27953.9008482799</v>
      </c>
      <c r="E37" s="97">
        <v>19720.02475</v>
      </c>
      <c r="F37" s="97">
        <v>7514.5194289700003</v>
      </c>
      <c r="G37" s="97">
        <v>1790.3535220199999</v>
      </c>
      <c r="H37" s="97">
        <v>906.68799999999999</v>
      </c>
      <c r="I37" s="96">
        <v>5138.5333767499997</v>
      </c>
      <c r="J37" s="103">
        <v>71374.795790858596</v>
      </c>
    </row>
  </sheetData>
  <sheetProtection algorithmName="SHA-512" hashValue="vfpBq7paDUf8M6W7uV/cQbBplAlXdxg9oqoU+t15No7UhXd77asiLBZKzSMmjcyHO3yVt4ot5U2alQE/8Pi4QA==" saltValue="AD7Asdi9wFpX3NvpDZcyxw==" spinCount="100000" sheet="1" objects="1" scenarios="1"/>
  <mergeCells count="1">
    <mergeCell ref="A1:B1"/>
  </mergeCells>
  <conditionalFormatting sqref="B8:J37">
    <cfRule type="cellIs" dxfId="286" priority="5" operator="between">
      <formula>0</formula>
      <formula>0.1</formula>
    </cfRule>
    <cfRule type="cellIs" dxfId="285" priority="6" operator="lessThan">
      <formula>0</formula>
    </cfRule>
    <cfRule type="cellIs" dxfId="284" priority="7" operator="greaterThanOrEqual">
      <formula>0.1</formula>
    </cfRule>
  </conditionalFormatting>
  <conditionalFormatting sqref="A1:XFD6 A38:XFD1048576 B8:XFD37 A7 K7:XFD7">
    <cfRule type="cellIs" dxfId="283" priority="4" operator="between">
      <formula>-0.1</formula>
      <formula>0</formula>
    </cfRule>
  </conditionalFormatting>
  <conditionalFormatting sqref="A8:A37">
    <cfRule type="cellIs" dxfId="282" priority="3" operator="between">
      <formula>-0.1</formula>
      <formula>0</formula>
    </cfRule>
  </conditionalFormatting>
  <conditionalFormatting sqref="C7:J7">
    <cfRule type="cellIs" dxfId="281" priority="2" operator="between">
      <formula>-0.1</formula>
      <formula>0</formula>
    </cfRule>
  </conditionalFormatting>
  <conditionalFormatting sqref="B7">
    <cfRule type="cellIs" dxfId="28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Contents'!B41</f>
        <v>Table 1.21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Contents'!A41&amp;", "&amp;'Table of Contents'!A3</f>
        <v>AIF: Total Sales of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24.120999999999999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0.375</v>
      </c>
      <c r="I12" s="102">
        <v>0.26</v>
      </c>
      <c r="J12" s="6">
        <v>23.486000000000001</v>
      </c>
      <c r="K12" s="108" t="e">
        <f>#REF!</f>
        <v>#REF!</v>
      </c>
      <c r="L12" s="105">
        <v>91.828000000000003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649.38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44.8</v>
      </c>
      <c r="J14" s="6">
        <v>604.58000000000004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47188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35.46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35.46</v>
      </c>
      <c r="J21" s="100">
        <v>0</v>
      </c>
      <c r="K21" s="108" t="e">
        <f>#REF!</f>
        <v>#REF!</v>
      </c>
      <c r="L21" s="93">
        <v>35.46</v>
      </c>
      <c r="M21" s="100">
        <v>0</v>
      </c>
    </row>
    <row r="22" spans="1:13" ht="16.5" customHeight="1" x14ac:dyDescent="0.3">
      <c r="A22" s="46" t="s">
        <v>237</v>
      </c>
      <c r="B22" s="6">
        <v>187.88</v>
      </c>
      <c r="C22" s="102">
        <v>0</v>
      </c>
      <c r="D22" s="102">
        <v>0</v>
      </c>
      <c r="E22" s="102">
        <v>0</v>
      </c>
      <c r="F22" s="102">
        <v>0</v>
      </c>
      <c r="G22" s="102">
        <v>18.21</v>
      </c>
      <c r="H22" s="102">
        <v>0</v>
      </c>
      <c r="I22" s="102">
        <v>4.72</v>
      </c>
      <c r="J22" s="6">
        <v>164.95</v>
      </c>
      <c r="K22" s="108" t="e">
        <f>#REF!</f>
        <v>#REF!</v>
      </c>
      <c r="L22" s="105">
        <v>164.95</v>
      </c>
      <c r="M22" s="6">
        <v>0</v>
      </c>
    </row>
    <row r="23" spans="1:13" ht="16.5" customHeight="1" x14ac:dyDescent="0.3">
      <c r="A23" s="46" t="s">
        <v>238</v>
      </c>
      <c r="B23" s="100">
        <v>9767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938</v>
      </c>
      <c r="I23" s="94">
        <v>0</v>
      </c>
      <c r="J23" s="100">
        <v>8829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275.12792107865403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33.411338049999998</v>
      </c>
      <c r="I24" s="102">
        <v>18.41315874</v>
      </c>
      <c r="J24" s="6">
        <v>223.30342428865401</v>
      </c>
      <c r="K24" s="108" t="e">
        <f>#REF!</f>
        <v>#REF!</v>
      </c>
      <c r="L24" s="105">
        <v>268.06318407865399</v>
      </c>
      <c r="M24" s="6">
        <v>7.064737</v>
      </c>
    </row>
    <row r="25" spans="1:13" ht="16.5" customHeight="1" x14ac:dyDescent="0.3">
      <c r="A25" s="46" t="s">
        <v>240</v>
      </c>
      <c r="B25" s="100">
        <v>6015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1174</v>
      </c>
      <c r="I25" s="94">
        <v>204</v>
      </c>
      <c r="J25" s="100">
        <v>4637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481.14</v>
      </c>
      <c r="C27" s="94">
        <v>0</v>
      </c>
      <c r="D27" s="94">
        <v>0</v>
      </c>
      <c r="E27" s="94">
        <v>0</v>
      </c>
      <c r="F27" s="94">
        <v>0</v>
      </c>
      <c r="G27" s="94">
        <v>40.520000000000003</v>
      </c>
      <c r="H27" s="94">
        <v>435.66</v>
      </c>
      <c r="I27" s="94">
        <v>0</v>
      </c>
      <c r="J27" s="100">
        <v>4.96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240.40686977999999</v>
      </c>
      <c r="C28" s="102">
        <v>0</v>
      </c>
      <c r="D28" s="102">
        <v>0</v>
      </c>
      <c r="E28" s="102">
        <v>0</v>
      </c>
      <c r="F28" s="102">
        <v>80.565712189999999</v>
      </c>
      <c r="G28" s="102">
        <v>0</v>
      </c>
      <c r="H28" s="102">
        <v>0</v>
      </c>
      <c r="I28" s="102">
        <v>0</v>
      </c>
      <c r="J28" s="6">
        <v>159.84115758999999</v>
      </c>
      <c r="K28" s="108" t="e">
        <f>#REF!</f>
        <v>#REF!</v>
      </c>
      <c r="L28" s="105">
        <v>240.40686977999999</v>
      </c>
      <c r="M28" s="6">
        <v>0</v>
      </c>
    </row>
    <row r="29" spans="1:13" ht="16.5" customHeight="1" x14ac:dyDescent="0.3">
      <c r="A29" s="46" t="s">
        <v>244</v>
      </c>
      <c r="B29" s="100">
        <v>1.73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1.73</v>
      </c>
      <c r="K29" s="108" t="e">
        <f>#REF!</f>
        <v>#REF!</v>
      </c>
      <c r="L29" s="93">
        <v>0</v>
      </c>
      <c r="M29" s="100">
        <v>0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42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42</v>
      </c>
      <c r="J32" s="6">
        <v>0</v>
      </c>
      <c r="K32" s="108" t="e">
        <f>#REF!</f>
        <v>#REF!</v>
      </c>
      <c r="L32" s="105">
        <v>42</v>
      </c>
      <c r="M32" s="6">
        <v>0</v>
      </c>
    </row>
    <row r="33" spans="1:13" ht="16.5" customHeight="1" x14ac:dyDescent="0.3">
      <c r="A33" s="46" t="s">
        <v>248</v>
      </c>
      <c r="B33" s="100">
        <v>59.3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55.52</v>
      </c>
      <c r="J33" s="100">
        <v>3.79</v>
      </c>
      <c r="K33" s="108" t="e">
        <f>#REF!</f>
        <v>#REF!</v>
      </c>
      <c r="L33" s="93">
        <v>3.79</v>
      </c>
      <c r="M33" s="100">
        <v>0</v>
      </c>
    </row>
    <row r="34" spans="1:13" ht="16.5" customHeight="1" x14ac:dyDescent="0.3">
      <c r="A34" s="46" t="s">
        <v>249</v>
      </c>
      <c r="B34" s="6">
        <v>3005.3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19.440000000000001</v>
      </c>
      <c r="J34" s="6">
        <v>2985.86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3402.95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3402.95</v>
      </c>
      <c r="K36" s="108" t="e">
        <f>#REF!</f>
        <v>#REF!</v>
      </c>
      <c r="L36" s="105">
        <v>3402.37</v>
      </c>
      <c r="M36" s="6">
        <v>0</v>
      </c>
    </row>
    <row r="37" spans="1:13" ht="16.5" customHeight="1" x14ac:dyDescent="0.3">
      <c r="A37" s="47" t="s">
        <v>77</v>
      </c>
      <c r="B37" s="103">
        <v>71374.795790858596</v>
      </c>
      <c r="C37" s="97">
        <v>0</v>
      </c>
      <c r="D37" s="97">
        <v>0</v>
      </c>
      <c r="E37" s="97">
        <v>0</v>
      </c>
      <c r="F37" s="97">
        <v>80.565712189999999</v>
      </c>
      <c r="G37" s="97">
        <v>58.73</v>
      </c>
      <c r="H37" s="97">
        <v>2581.4463380500001</v>
      </c>
      <c r="I37" s="97">
        <v>424.61315873999899</v>
      </c>
      <c r="J37" s="103">
        <v>21041.450581878598</v>
      </c>
      <c r="K37" s="109" t="e">
        <f>#REF!</f>
        <v>#REF!</v>
      </c>
      <c r="L37" s="96">
        <v>4248.8680538586495</v>
      </c>
      <c r="M37" s="103">
        <v>7.064737</v>
      </c>
    </row>
    <row r="38" spans="1:13" ht="16.5" customHeight="1" x14ac:dyDescent="0.3">
      <c r="A38" s="6"/>
      <c r="B38" s="6">
        <v>0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f>#REF!</f>
        <v>#REF!</v>
      </c>
      <c r="L38" s="105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Wx7rIhI0+j8BtRMPw2XvnujBEZkk7IH5CWAhV7w5grdD1Yn1rRqG8cecLVDv/yQotr1P58qlPOsrQXsLuNotg==" saltValue="cL5W2HwyP1c6HjN/Wa5qLA==" spinCount="100000" sheet="1" objects="1" scenarios="1"/>
  <mergeCells count="1">
    <mergeCell ref="A1:B1"/>
  </mergeCells>
  <conditionalFormatting sqref="B8:M38">
    <cfRule type="cellIs" dxfId="279" priority="6" operator="between">
      <formula>0</formula>
      <formula>0.1</formula>
    </cfRule>
    <cfRule type="cellIs" dxfId="278" priority="7" operator="lessThan">
      <formula>0</formula>
    </cfRule>
    <cfRule type="cellIs" dxfId="277" priority="8" operator="greaterThanOrEqual">
      <formula>0.1</formula>
    </cfRule>
  </conditionalFormatting>
  <conditionalFormatting sqref="A1:XFD6 A39:XFD1048576 A38 B8:XFD38 A7 K7 N7:XFD7">
    <cfRule type="cellIs" dxfId="276" priority="5" operator="between">
      <formula>-0.1</formula>
      <formula>0</formula>
    </cfRule>
  </conditionalFormatting>
  <conditionalFormatting sqref="A8:A37">
    <cfRule type="cellIs" dxfId="275" priority="4" operator="between">
      <formula>-0.1</formula>
      <formula>0</formula>
    </cfRule>
  </conditionalFormatting>
  <conditionalFormatting sqref="C7:J7">
    <cfRule type="cellIs" dxfId="274" priority="3" operator="between">
      <formula>-0.1</formula>
      <formula>0</formula>
    </cfRule>
  </conditionalFormatting>
  <conditionalFormatting sqref="L7:M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Contents'!B42</f>
        <v>Table 1.22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2.3279999999999998</v>
      </c>
      <c r="H12" s="102">
        <v>0</v>
      </c>
      <c r="I12" s="102">
        <v>0</v>
      </c>
      <c r="J12" s="102">
        <v>2.0779999999999998</v>
      </c>
      <c r="K12" s="6">
        <v>0.25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281.02</v>
      </c>
      <c r="H14" s="102">
        <v>2.82</v>
      </c>
      <c r="I14" s="102">
        <v>0.86</v>
      </c>
      <c r="J14" s="102">
        <v>277.33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498.88</v>
      </c>
      <c r="H21" s="94">
        <v>0</v>
      </c>
      <c r="I21" s="94">
        <v>0</v>
      </c>
      <c r="J21" s="94">
        <v>483.83</v>
      </c>
      <c r="K21" s="100">
        <v>15.05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7.24</v>
      </c>
      <c r="H22" s="102">
        <v>0</v>
      </c>
      <c r="I22" s="102">
        <v>0</v>
      </c>
      <c r="J22" s="102">
        <v>0</v>
      </c>
      <c r="K22" s="6">
        <v>7.24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4861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45.918043230000002</v>
      </c>
      <c r="H24" s="102">
        <v>0.65154400000000001</v>
      </c>
      <c r="I24" s="102">
        <v>0</v>
      </c>
      <c r="J24" s="102">
        <v>0</v>
      </c>
      <c r="K24" s="6">
        <v>45.266499230000001</v>
      </c>
    </row>
    <row r="25" spans="1:11" ht="16.5" customHeight="1" x14ac:dyDescent="0.3">
      <c r="A25" s="46" t="s">
        <v>240</v>
      </c>
      <c r="B25" s="100">
        <v>7</v>
      </c>
      <c r="C25" s="94">
        <v>0</v>
      </c>
      <c r="D25" s="94">
        <v>0</v>
      </c>
      <c r="E25" s="100">
        <v>0</v>
      </c>
      <c r="F25" s="108"/>
      <c r="G25" s="100">
        <v>2293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270.7</v>
      </c>
      <c r="H27" s="94">
        <v>139.63</v>
      </c>
      <c r="I27" s="94">
        <v>67.989999999999995</v>
      </c>
      <c r="J27" s="94">
        <v>42.12</v>
      </c>
      <c r="K27" s="100">
        <v>20.95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34.883183580000001</v>
      </c>
      <c r="H28" s="102">
        <v>0</v>
      </c>
      <c r="I28" s="102">
        <v>8.1180000000000002E-3</v>
      </c>
      <c r="J28" s="102">
        <v>1.75E-3</v>
      </c>
      <c r="K28" s="6">
        <v>34.873315580000003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35.64</v>
      </c>
      <c r="C33" s="94">
        <v>35.64</v>
      </c>
      <c r="D33" s="94">
        <v>0</v>
      </c>
      <c r="E33" s="100">
        <v>0</v>
      </c>
      <c r="F33" s="108"/>
      <c r="G33" s="100">
        <v>258.76</v>
      </c>
      <c r="H33" s="94">
        <v>85.48</v>
      </c>
      <c r="I33" s="94">
        <v>11.15</v>
      </c>
      <c r="J33" s="94">
        <v>154.97999999999999</v>
      </c>
      <c r="K33" s="100">
        <v>7.15</v>
      </c>
    </row>
    <row r="34" spans="1:11" ht="16.5" customHeight="1" x14ac:dyDescent="0.3">
      <c r="A34" s="46" t="s">
        <v>249</v>
      </c>
      <c r="B34" s="6">
        <v>287.83</v>
      </c>
      <c r="C34" s="102">
        <v>0</v>
      </c>
      <c r="D34" s="102">
        <v>0</v>
      </c>
      <c r="E34" s="6">
        <v>287.83</v>
      </c>
      <c r="F34" s="108"/>
      <c r="G34" s="6">
        <v>309.42</v>
      </c>
      <c r="H34" s="102">
        <v>0</v>
      </c>
      <c r="I34" s="102">
        <v>0</v>
      </c>
      <c r="J34" s="102">
        <v>0</v>
      </c>
      <c r="K34" s="6">
        <v>309.42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4787.47</v>
      </c>
      <c r="H36" s="102">
        <v>542.1</v>
      </c>
      <c r="I36" s="102">
        <v>48.66</v>
      </c>
      <c r="J36" s="102">
        <v>2231.7600000000002</v>
      </c>
      <c r="K36" s="6">
        <v>1964.95</v>
      </c>
    </row>
    <row r="37" spans="1:11" ht="16.5" customHeight="1" x14ac:dyDescent="0.3">
      <c r="A37" s="47" t="s">
        <v>77</v>
      </c>
      <c r="B37" s="103">
        <v>330.469999999999</v>
      </c>
      <c r="C37" s="97">
        <v>35.64</v>
      </c>
      <c r="D37" s="97">
        <v>0</v>
      </c>
      <c r="E37" s="103">
        <v>287.83</v>
      </c>
      <c r="F37" s="109"/>
      <c r="G37" s="103">
        <v>13650.6192268099</v>
      </c>
      <c r="H37" s="97">
        <v>770.68154400000003</v>
      </c>
      <c r="I37" s="97">
        <v>128.66811799999999</v>
      </c>
      <c r="J37" s="97">
        <v>3192.0997499999999</v>
      </c>
      <c r="K37" s="103">
        <v>2405.14981481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Lcy0aCaY5xUa4/HOwc64AO78cdKWxghLeODmgiILMbbR1ne/7DITqspEhUY37Zmi4f5U6CfGxQvFkVsEvD9tA==" saltValue="sraB6UH5I8CMBvCKU0gASw==" spinCount="100000" sheet="1" objects="1" scenarios="1"/>
  <mergeCells count="1">
    <mergeCell ref="A1:B1"/>
  </mergeCells>
  <conditionalFormatting sqref="B8:K37">
    <cfRule type="cellIs" dxfId="271" priority="7" operator="between">
      <formula>0</formula>
      <formula>0.1</formula>
    </cfRule>
    <cfRule type="cellIs" dxfId="270" priority="8" operator="lessThan">
      <formula>0</formula>
    </cfRule>
    <cfRule type="cellIs" dxfId="269" priority="9" operator="greaterThanOrEqual">
      <formula>0.1</formula>
    </cfRule>
  </conditionalFormatting>
  <conditionalFormatting sqref="A1:XFD6 A38:XFD1048576 B8:XFD37 A7 F7 L7:XFD7">
    <cfRule type="cellIs" dxfId="268" priority="6" operator="between">
      <formula>-0.1</formula>
      <formula>0</formula>
    </cfRule>
  </conditionalFormatting>
  <conditionalFormatting sqref="A8:A37">
    <cfRule type="cellIs" dxfId="267" priority="5" operator="between">
      <formula>-0.1</formula>
      <formula>0</formula>
    </cfRule>
  </conditionalFormatting>
  <conditionalFormatting sqref="C7:E7">
    <cfRule type="cellIs" dxfId="266" priority="4" operator="between">
      <formula>-0.1</formula>
      <formula>0</formula>
    </cfRule>
  </conditionalFormatting>
  <conditionalFormatting sqref="H7:K7">
    <cfRule type="cellIs" dxfId="265" priority="3" operator="between">
      <formula>-0.1</formula>
      <formula>0</formula>
    </cfRule>
  </conditionalFormatting>
  <conditionalFormatting sqref="B7">
    <cfRule type="cellIs" dxfId="264" priority="2" operator="between">
      <formula>-0.1</formula>
      <formula>0</formula>
    </cfRule>
  </conditionalFormatting>
  <conditionalFormatting sqref="G7">
    <cfRule type="cellIs" dxfId="2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Contents'!B43</f>
        <v>Table 1.23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4371.4399999999996</v>
      </c>
      <c r="C14" s="102">
        <v>1710.2</v>
      </c>
      <c r="D14" s="102">
        <v>1486.74</v>
      </c>
      <c r="E14" s="102">
        <v>479.91</v>
      </c>
      <c r="F14" s="102">
        <v>93.04</v>
      </c>
      <c r="G14" s="102">
        <v>0</v>
      </c>
      <c r="H14" s="102">
        <v>0</v>
      </c>
      <c r="I14" s="102">
        <v>0</v>
      </c>
      <c r="J14" s="102">
        <v>0</v>
      </c>
      <c r="K14" s="6">
        <v>601.54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722.23</v>
      </c>
      <c r="C21" s="94">
        <v>0</v>
      </c>
      <c r="D21" s="94">
        <v>206.42</v>
      </c>
      <c r="E21" s="94">
        <v>480.35</v>
      </c>
      <c r="F21" s="94">
        <v>0</v>
      </c>
      <c r="G21" s="94">
        <v>0</v>
      </c>
      <c r="H21" s="94">
        <v>0</v>
      </c>
      <c r="I21" s="94">
        <v>0</v>
      </c>
      <c r="J21" s="94">
        <v>35.46</v>
      </c>
      <c r="K21" s="100">
        <v>0</v>
      </c>
    </row>
    <row r="22" spans="1:11" ht="16.5" customHeight="1" x14ac:dyDescent="0.3">
      <c r="A22" s="46" t="s">
        <v>237</v>
      </c>
      <c r="B22" s="6">
        <v>0.18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0.18</v>
      </c>
    </row>
    <row r="23" spans="1:11" ht="16.5" customHeight="1" x14ac:dyDescent="0.3">
      <c r="A23" s="46" t="s">
        <v>238</v>
      </c>
      <c r="B23" s="100">
        <v>28775</v>
      </c>
      <c r="C23" s="94">
        <v>1035</v>
      </c>
      <c r="D23" s="94">
        <v>8783</v>
      </c>
      <c r="E23" s="94">
        <v>8635</v>
      </c>
      <c r="F23" s="94">
        <v>801</v>
      </c>
      <c r="G23" s="94">
        <v>1526</v>
      </c>
      <c r="H23" s="94">
        <v>0</v>
      </c>
      <c r="I23" s="94">
        <v>716</v>
      </c>
      <c r="J23" s="94">
        <v>0</v>
      </c>
      <c r="K23" s="100">
        <v>7279</v>
      </c>
    </row>
    <row r="24" spans="1:11" ht="16.5" customHeight="1" x14ac:dyDescent="0.3">
      <c r="A24" s="46" t="s">
        <v>239</v>
      </c>
      <c r="B24" s="6">
        <v>393.88575390865401</v>
      </c>
      <c r="C24" s="102">
        <v>63.4232753</v>
      </c>
      <c r="D24" s="102">
        <v>9.3731807800000002</v>
      </c>
      <c r="E24" s="102">
        <v>33.393000000000001</v>
      </c>
      <c r="F24" s="102">
        <v>0</v>
      </c>
      <c r="G24" s="102">
        <v>21.055376750000001</v>
      </c>
      <c r="H24" s="102">
        <v>0</v>
      </c>
      <c r="I24" s="102">
        <v>33.73333805</v>
      </c>
      <c r="J24" s="102">
        <v>18.41315874</v>
      </c>
      <c r="K24" s="6">
        <v>214.49442428865399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2.94</v>
      </c>
      <c r="C30" s="102">
        <v>0.52</v>
      </c>
      <c r="D30" s="102">
        <v>2.42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1674.16</v>
      </c>
      <c r="C34" s="102">
        <v>0</v>
      </c>
      <c r="D34" s="102">
        <v>0</v>
      </c>
      <c r="E34" s="102">
        <v>0</v>
      </c>
      <c r="F34" s="102">
        <v>0</v>
      </c>
      <c r="G34" s="102">
        <v>166.51</v>
      </c>
      <c r="H34" s="102">
        <v>0</v>
      </c>
      <c r="I34" s="102">
        <v>0</v>
      </c>
      <c r="J34" s="102">
        <v>0</v>
      </c>
      <c r="K34" s="6">
        <v>1507.65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35939.835753908599</v>
      </c>
      <c r="C37" s="97">
        <v>2809.1432752999999</v>
      </c>
      <c r="D37" s="97">
        <v>10487.953180779999</v>
      </c>
      <c r="E37" s="97">
        <v>9628.6530000000002</v>
      </c>
      <c r="F37" s="97">
        <v>894.04</v>
      </c>
      <c r="G37" s="97">
        <v>1713.56537675</v>
      </c>
      <c r="H37" s="97">
        <v>0</v>
      </c>
      <c r="I37" s="97">
        <v>749.73333805000004</v>
      </c>
      <c r="J37" s="97">
        <v>53.873158740000001</v>
      </c>
      <c r="K37" s="103">
        <v>9602.8644242886494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uTJlt+AmuZr/Z3JOW3FKcbw448foFfSkBWvNYGF7OUl+XKm5cHgBsv95QRUHF56AjthwMkHxldU8PfQAU0nFg==" saltValue="JP2GGcdLboQDngwwu9y74g==" spinCount="100000" sheet="1" objects="1" scenarios="1"/>
  <mergeCells count="1">
    <mergeCell ref="A1:B1"/>
  </mergeCells>
  <conditionalFormatting sqref="B8:K37">
    <cfRule type="cellIs" dxfId="262" priority="6" operator="between">
      <formula>0</formula>
      <formula>0.1</formula>
    </cfRule>
    <cfRule type="cellIs" dxfId="261" priority="7" operator="lessThan">
      <formula>0</formula>
    </cfRule>
    <cfRule type="cellIs" dxfId="260" priority="8" operator="greaterThanOrEqual">
      <formula>0.1</formula>
    </cfRule>
  </conditionalFormatting>
  <conditionalFormatting sqref="A1:XFD6 A38:XFD1048576 B8:XFD37 A7 L7:XFD7">
    <cfRule type="cellIs" dxfId="259" priority="5" operator="between">
      <formula>-0.1</formula>
      <formula>0</formula>
    </cfRule>
  </conditionalFormatting>
  <conditionalFormatting sqref="A8:A37">
    <cfRule type="cellIs" dxfId="258" priority="4" operator="between">
      <formula>-0.1</formula>
      <formula>0</formula>
    </cfRule>
  </conditionalFormatting>
  <conditionalFormatting sqref="C7:K7">
    <cfRule type="cellIs" dxfId="257" priority="3" operator="between">
      <formula>-0.1</formula>
      <formula>0</formula>
    </cfRule>
  </conditionalFormatting>
  <conditionalFormatting sqref="B7">
    <cfRule type="cellIs" dxfId="256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Contents'!B46</f>
        <v>Table 1.24</v>
      </c>
      <c r="B1" s="168"/>
      <c r="C1" s="40"/>
    </row>
    <row r="2" spans="1:10" ht="16.5" customHeight="1" x14ac:dyDescent="0.3">
      <c r="A2" s="4" t="str">
        <f>"AIF: "&amp;'Table of Contents'!A46&amp;", "&amp;'Table of Contents'!A3</f>
        <v>AIF: Total Redemptions, 2016:Q3</v>
      </c>
      <c r="B2" s="1"/>
      <c r="C2" s="42"/>
      <c r="D2" s="43"/>
    </row>
    <row r="3" spans="1:10" ht="16.5" customHeight="1" x14ac:dyDescent="0.3">
      <c r="A3" s="2" t="s">
        <v>76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3">
      <c r="A12" s="46" t="s">
        <v>227</v>
      </c>
      <c r="B12" s="6">
        <v>12.07</v>
      </c>
      <c r="C12" s="102">
        <v>0.497</v>
      </c>
      <c r="D12" s="102">
        <v>0</v>
      </c>
      <c r="E12" s="102">
        <v>4.7140000000000004</v>
      </c>
      <c r="F12" s="102">
        <v>0</v>
      </c>
      <c r="G12" s="102">
        <v>0</v>
      </c>
      <c r="H12" s="102">
        <v>0</v>
      </c>
      <c r="I12" s="102">
        <v>6.8390000000000004</v>
      </c>
      <c r="J12" s="6">
        <v>0.02</v>
      </c>
    </row>
    <row r="13" spans="1:10" ht="16.5" customHeight="1" x14ac:dyDescent="0.3">
      <c r="A13" s="46" t="s">
        <v>228</v>
      </c>
      <c r="B13" s="100">
        <v>15.69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15.69</v>
      </c>
      <c r="J13" s="100">
        <v>0</v>
      </c>
    </row>
    <row r="14" spans="1:10" ht="16.5" customHeight="1" x14ac:dyDescent="0.3">
      <c r="A14" s="46" t="s">
        <v>229</v>
      </c>
      <c r="B14" s="6">
        <v>4398.3599999999997</v>
      </c>
      <c r="C14" s="102">
        <v>1461.49</v>
      </c>
      <c r="D14" s="102">
        <v>2576.66</v>
      </c>
      <c r="E14" s="102">
        <v>305.76</v>
      </c>
      <c r="F14" s="102">
        <v>16.14</v>
      </c>
      <c r="G14" s="102">
        <v>0</v>
      </c>
      <c r="H14" s="102">
        <v>0.14000000000000001</v>
      </c>
      <c r="I14" s="102">
        <v>0</v>
      </c>
      <c r="J14" s="6">
        <v>38.17</v>
      </c>
    </row>
    <row r="15" spans="1:10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</row>
    <row r="18" spans="1:10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3">
      <c r="A20" s="46" t="s">
        <v>235</v>
      </c>
      <c r="B20" s="6">
        <v>41826</v>
      </c>
      <c r="C20" s="102">
        <v>0</v>
      </c>
      <c r="D20" s="102">
        <v>0</v>
      </c>
      <c r="E20" s="102">
        <v>0</v>
      </c>
      <c r="F20" s="102">
        <v>2048</v>
      </c>
      <c r="G20" s="102">
        <v>0</v>
      </c>
      <c r="H20" s="102">
        <v>0</v>
      </c>
      <c r="I20" s="102">
        <v>64</v>
      </c>
      <c r="J20" s="6">
        <v>39714</v>
      </c>
    </row>
    <row r="21" spans="1:10" ht="16.5" customHeight="1" x14ac:dyDescent="0.3">
      <c r="A21" s="46" t="s">
        <v>236</v>
      </c>
      <c r="B21" s="100">
        <v>470.94</v>
      </c>
      <c r="C21" s="94">
        <v>0</v>
      </c>
      <c r="D21" s="94">
        <v>178.84</v>
      </c>
      <c r="E21" s="94">
        <v>0.13</v>
      </c>
      <c r="F21" s="94">
        <v>0</v>
      </c>
      <c r="G21" s="94">
        <v>0</v>
      </c>
      <c r="H21" s="94">
        <v>157.13</v>
      </c>
      <c r="I21" s="94">
        <v>0</v>
      </c>
      <c r="J21" s="100">
        <v>134.84</v>
      </c>
    </row>
    <row r="22" spans="1:10" ht="16.5" customHeight="1" x14ac:dyDescent="0.3">
      <c r="A22" s="46" t="s">
        <v>237</v>
      </c>
      <c r="B22" s="6">
        <v>496.34</v>
      </c>
      <c r="C22" s="102">
        <v>112.99</v>
      </c>
      <c r="D22" s="102">
        <v>26.58</v>
      </c>
      <c r="E22" s="102">
        <v>203.34</v>
      </c>
      <c r="F22" s="102">
        <v>0</v>
      </c>
      <c r="G22" s="102">
        <v>0</v>
      </c>
      <c r="H22" s="102">
        <v>1.2</v>
      </c>
      <c r="I22" s="102">
        <v>0.14000000000000001</v>
      </c>
      <c r="J22" s="6">
        <v>152.08000000000001</v>
      </c>
    </row>
    <row r="23" spans="1:10" ht="16.5" customHeight="1" x14ac:dyDescent="0.3">
      <c r="A23" s="46" t="s">
        <v>238</v>
      </c>
      <c r="B23" s="100">
        <v>37057</v>
      </c>
      <c r="C23" s="94">
        <v>4738</v>
      </c>
      <c r="D23" s="94">
        <v>6837</v>
      </c>
      <c r="E23" s="94">
        <v>14924</v>
      </c>
      <c r="F23" s="94">
        <v>3611</v>
      </c>
      <c r="G23" s="94">
        <v>0</v>
      </c>
      <c r="H23" s="94">
        <v>0</v>
      </c>
      <c r="I23" s="94">
        <v>791</v>
      </c>
      <c r="J23" s="100">
        <v>6156</v>
      </c>
    </row>
    <row r="24" spans="1:10" ht="16.5" customHeight="1" x14ac:dyDescent="0.3">
      <c r="A24" s="46" t="s">
        <v>239</v>
      </c>
      <c r="B24" s="6">
        <v>225.72959366712001</v>
      </c>
      <c r="C24" s="102">
        <v>18.340977580000001</v>
      </c>
      <c r="D24" s="102">
        <v>27.999286900000001</v>
      </c>
      <c r="E24" s="102">
        <v>2.379947</v>
      </c>
      <c r="F24" s="102">
        <v>0</v>
      </c>
      <c r="G24" s="102">
        <v>0</v>
      </c>
      <c r="H24" s="102">
        <v>0.28599999999999998</v>
      </c>
      <c r="I24" s="102">
        <v>1.18494473</v>
      </c>
      <c r="J24" s="6">
        <v>175.53843745712001</v>
      </c>
    </row>
    <row r="25" spans="1:10" ht="16.5" customHeight="1" x14ac:dyDescent="0.3">
      <c r="A25" s="46" t="s">
        <v>240</v>
      </c>
      <c r="B25" s="100">
        <v>19663</v>
      </c>
      <c r="C25" s="94">
        <v>2520</v>
      </c>
      <c r="D25" s="94">
        <v>11679</v>
      </c>
      <c r="E25" s="94">
        <v>592</v>
      </c>
      <c r="F25" s="94">
        <v>0</v>
      </c>
      <c r="G25" s="94">
        <v>0</v>
      </c>
      <c r="H25" s="94">
        <v>0</v>
      </c>
      <c r="I25" s="94">
        <v>761</v>
      </c>
      <c r="J25" s="100">
        <v>4111</v>
      </c>
    </row>
    <row r="26" spans="1:10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3">
      <c r="A27" s="46" t="s">
        <v>242</v>
      </c>
      <c r="B27" s="100">
        <v>1352.61</v>
      </c>
      <c r="C27" s="94">
        <v>260.51</v>
      </c>
      <c r="D27" s="94">
        <v>191.12</v>
      </c>
      <c r="E27" s="94">
        <v>180.34</v>
      </c>
      <c r="F27" s="94">
        <v>301.08999999999997</v>
      </c>
      <c r="G27" s="94">
        <v>0</v>
      </c>
      <c r="H27" s="94">
        <v>125.02</v>
      </c>
      <c r="I27" s="94">
        <v>0.45</v>
      </c>
      <c r="J27" s="100">
        <v>294.08</v>
      </c>
    </row>
    <row r="28" spans="1:10" ht="16.5" customHeight="1" x14ac:dyDescent="0.3">
      <c r="A28" s="46" t="s">
        <v>243</v>
      </c>
      <c r="B28" s="6">
        <v>422.90413618000002</v>
      </c>
      <c r="C28" s="102">
        <v>5.940144E-2</v>
      </c>
      <c r="D28" s="102">
        <v>11.24606749</v>
      </c>
      <c r="E28" s="102">
        <v>1.4350832</v>
      </c>
      <c r="F28" s="102">
        <v>174.73265696000001</v>
      </c>
      <c r="G28" s="102">
        <v>4.9603244799999997</v>
      </c>
      <c r="H28" s="102">
        <v>7.2508149999999993E-2</v>
      </c>
      <c r="I28" s="102">
        <v>0</v>
      </c>
      <c r="J28" s="6">
        <v>230.39809446000001</v>
      </c>
    </row>
    <row r="29" spans="1:10" ht="16.5" customHeight="1" x14ac:dyDescent="0.3">
      <c r="A29" s="46" t="s">
        <v>244</v>
      </c>
      <c r="B29" s="100">
        <v>2.4900000000000002</v>
      </c>
      <c r="C29" s="94">
        <v>0</v>
      </c>
      <c r="D29" s="94">
        <v>0</v>
      </c>
      <c r="E29" s="94">
        <v>0.03</v>
      </c>
      <c r="F29" s="94">
        <v>0</v>
      </c>
      <c r="G29" s="94">
        <v>0</v>
      </c>
      <c r="H29" s="94">
        <v>0.56999999999999995</v>
      </c>
      <c r="I29" s="94">
        <v>0</v>
      </c>
      <c r="J29" s="100">
        <v>1.89</v>
      </c>
    </row>
    <row r="30" spans="1:10" ht="16.5" customHeight="1" x14ac:dyDescent="0.3">
      <c r="A30" s="46" t="s">
        <v>245</v>
      </c>
      <c r="B30" s="6">
        <v>117.901</v>
      </c>
      <c r="C30" s="102">
        <v>0</v>
      </c>
      <c r="D30" s="102">
        <v>0</v>
      </c>
      <c r="E30" s="102">
        <v>9.26</v>
      </c>
      <c r="F30" s="102">
        <v>72.253</v>
      </c>
      <c r="G30" s="102">
        <v>0</v>
      </c>
      <c r="H30" s="102">
        <v>0</v>
      </c>
      <c r="I30" s="102">
        <v>36.387999999999998</v>
      </c>
      <c r="J30" s="6">
        <v>0</v>
      </c>
    </row>
    <row r="31" spans="1:10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3">
      <c r="A32" s="46" t="s">
        <v>247</v>
      </c>
      <c r="B32" s="6">
        <v>1955</v>
      </c>
      <c r="C32" s="102">
        <v>311</v>
      </c>
      <c r="D32" s="102">
        <v>449</v>
      </c>
      <c r="E32" s="102">
        <v>87</v>
      </c>
      <c r="F32" s="102">
        <v>0</v>
      </c>
      <c r="G32" s="102">
        <v>1068</v>
      </c>
      <c r="H32" s="102">
        <v>11</v>
      </c>
      <c r="I32" s="102">
        <v>0</v>
      </c>
      <c r="J32" s="6">
        <v>29</v>
      </c>
    </row>
    <row r="33" spans="1:10" ht="16.5" customHeight="1" x14ac:dyDescent="0.3">
      <c r="A33" s="46" t="s">
        <v>248</v>
      </c>
      <c r="B33" s="100">
        <v>1127.58</v>
      </c>
      <c r="C33" s="94">
        <v>152.99</v>
      </c>
      <c r="D33" s="94">
        <v>86.32</v>
      </c>
      <c r="E33" s="94">
        <v>268.64999999999998</v>
      </c>
      <c r="F33" s="94">
        <v>0.11</v>
      </c>
      <c r="G33" s="94">
        <v>0</v>
      </c>
      <c r="H33" s="94">
        <v>439.72</v>
      </c>
      <c r="I33" s="94">
        <v>0</v>
      </c>
      <c r="J33" s="100">
        <v>179.8</v>
      </c>
    </row>
    <row r="34" spans="1:10" ht="16.5" customHeight="1" x14ac:dyDescent="0.3">
      <c r="A34" s="46" t="s">
        <v>249</v>
      </c>
      <c r="B34" s="6">
        <v>3172.48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113.91</v>
      </c>
      <c r="J34" s="6">
        <v>3058.56</v>
      </c>
    </row>
    <row r="35" spans="1:10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3">
      <c r="A36" s="46" t="s">
        <v>251</v>
      </c>
      <c r="B36" s="6">
        <v>9362.76</v>
      </c>
      <c r="C36" s="102">
        <v>1174.23</v>
      </c>
      <c r="D36" s="102">
        <v>104.63</v>
      </c>
      <c r="E36" s="102">
        <v>2469.9699999999998</v>
      </c>
      <c r="F36" s="102">
        <v>152.51</v>
      </c>
      <c r="G36" s="102">
        <v>139.76</v>
      </c>
      <c r="H36" s="102">
        <v>136.25</v>
      </c>
      <c r="I36" s="102">
        <v>2145.85</v>
      </c>
      <c r="J36" s="6">
        <v>3039.56</v>
      </c>
    </row>
    <row r="37" spans="1:10" ht="16.5" customHeight="1" x14ac:dyDescent="0.3">
      <c r="A37" s="47" t="s">
        <v>77</v>
      </c>
      <c r="B37" s="103">
        <v>121678.85472984699</v>
      </c>
      <c r="C37" s="97">
        <v>10750.107379019901</v>
      </c>
      <c r="D37" s="97">
        <v>22168.395354389999</v>
      </c>
      <c r="E37" s="97">
        <v>19049.009030199999</v>
      </c>
      <c r="F37" s="97">
        <v>6375.83565695999</v>
      </c>
      <c r="G37" s="97">
        <v>1212.72032448</v>
      </c>
      <c r="H37" s="97">
        <v>871.38850815000001</v>
      </c>
      <c r="I37" s="97">
        <v>3936.4519447299999</v>
      </c>
      <c r="J37" s="103">
        <v>57314.936531917097</v>
      </c>
    </row>
  </sheetData>
  <sheetProtection algorithmName="SHA-512" hashValue="hB2BiCTVqxiNEhQxdxuLpT4crIVCSinVHMLgwKE1a8VrxZUVXWNZVFfnBw3yp1Con/QIii16gDfJr4Roy0NKgg==" saltValue="taGy0NjXS3oA5NYqjpgqTw==" spinCount="100000" sheet="1" objects="1" scenarios="1"/>
  <mergeCells count="1">
    <mergeCell ref="A1:B1"/>
  </mergeCells>
  <conditionalFormatting sqref="B8:J37">
    <cfRule type="cellIs" dxfId="255" priority="5" operator="between">
      <formula>0</formula>
      <formula>0.1</formula>
    </cfRule>
    <cfRule type="cellIs" dxfId="254" priority="6" operator="lessThan">
      <formula>0</formula>
    </cfRule>
    <cfRule type="cellIs" dxfId="253" priority="7" operator="greaterThanOrEqual">
      <formula>0.1</formula>
    </cfRule>
  </conditionalFormatting>
  <conditionalFormatting sqref="A1:XFD6 A38:XFD1048576 B8:XFD37 A7 K7:XFD7">
    <cfRule type="cellIs" dxfId="252" priority="4" operator="between">
      <formula>-0.1</formula>
      <formula>0</formula>
    </cfRule>
  </conditionalFormatting>
  <conditionalFormatting sqref="A8:A37">
    <cfRule type="cellIs" dxfId="251" priority="3" operator="between">
      <formula>-0.1</formula>
      <formula>0</formula>
    </cfRule>
  </conditionalFormatting>
  <conditionalFormatting sqref="C7:J7">
    <cfRule type="cellIs" dxfId="250" priority="2" operator="between">
      <formula>-0.1</formula>
      <formula>0</formula>
    </cfRule>
  </conditionalFormatting>
  <conditionalFormatting sqref="B7">
    <cfRule type="cellIs" dxfId="24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tr">
        <f>'Table of Contents'!B47</f>
        <v>Table 1.25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Contents'!A47&amp;", "&amp;'Table of Contents'!A3</f>
        <v>AIF: Total Redemptions of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f>#REF!</f>
        <v>#REF!</v>
      </c>
      <c r="L8" s="105">
        <v>0</v>
      </c>
      <c r="M8" s="6">
        <v>0</v>
      </c>
    </row>
    <row r="9" spans="1:13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f>#REF!</f>
        <v>#REF!</v>
      </c>
      <c r="L9" s="93">
        <v>0</v>
      </c>
      <c r="M9" s="100">
        <v>0</v>
      </c>
    </row>
    <row r="10" spans="1:13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f>#REF!</f>
        <v>#REF!</v>
      </c>
      <c r="L10" s="105">
        <v>0</v>
      </c>
      <c r="M10" s="6">
        <v>0</v>
      </c>
    </row>
    <row r="11" spans="1:13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f>#REF!</f>
        <v>#REF!</v>
      </c>
      <c r="L11" s="93">
        <v>0</v>
      </c>
      <c r="M11" s="100">
        <v>0</v>
      </c>
    </row>
    <row r="12" spans="1:13" ht="16.5" customHeight="1" x14ac:dyDescent="0.3">
      <c r="A12" s="46" t="s">
        <v>227</v>
      </c>
      <c r="B12" s="6">
        <v>0.02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0.02</v>
      </c>
      <c r="J12" s="6">
        <v>0</v>
      </c>
      <c r="K12" s="108" t="e">
        <f>#REF!</f>
        <v>#REF!</v>
      </c>
      <c r="L12" s="105">
        <v>12.07</v>
      </c>
      <c r="M12" s="6">
        <v>0</v>
      </c>
    </row>
    <row r="13" spans="1:13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f>#REF!</f>
        <v>#REF!</v>
      </c>
      <c r="L13" s="93">
        <v>0</v>
      </c>
      <c r="M13" s="100">
        <v>0</v>
      </c>
    </row>
    <row r="14" spans="1:13" ht="16.5" customHeight="1" x14ac:dyDescent="0.3">
      <c r="A14" s="46" t="s">
        <v>229</v>
      </c>
      <c r="B14" s="6">
        <v>38.17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6.01</v>
      </c>
      <c r="J14" s="6">
        <v>32.159999999999997</v>
      </c>
      <c r="K14" s="108" t="e">
        <f>#REF!</f>
        <v>#REF!</v>
      </c>
      <c r="L14" s="105">
        <v>0</v>
      </c>
      <c r="M14" s="6">
        <v>0</v>
      </c>
    </row>
    <row r="15" spans="1:13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f>#REF!</f>
        <v>#REF!</v>
      </c>
      <c r="L15" s="93">
        <v>0</v>
      </c>
      <c r="M15" s="100">
        <v>0</v>
      </c>
    </row>
    <row r="16" spans="1:13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f>#REF!</f>
        <v>#REF!</v>
      </c>
      <c r="L16" s="105">
        <v>0</v>
      </c>
      <c r="M16" s="6">
        <v>0</v>
      </c>
    </row>
    <row r="17" spans="1:13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00">
        <v>0</v>
      </c>
      <c r="K17" s="108" t="e">
        <f>#REF!</f>
        <v>#REF!</v>
      </c>
      <c r="L17" s="93">
        <v>0</v>
      </c>
      <c r="M17" s="100">
        <v>0</v>
      </c>
    </row>
    <row r="18" spans="1:13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f>#REF!</f>
        <v>#REF!</v>
      </c>
      <c r="L18" s="105">
        <v>0</v>
      </c>
      <c r="M18" s="6">
        <v>0</v>
      </c>
    </row>
    <row r="19" spans="1:13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f>#REF!</f>
        <v>#REF!</v>
      </c>
      <c r="L19" s="93">
        <v>0</v>
      </c>
      <c r="M19" s="100">
        <v>0</v>
      </c>
    </row>
    <row r="20" spans="1:13" ht="16.5" customHeight="1" x14ac:dyDescent="0.3">
      <c r="A20" s="46" t="s">
        <v>235</v>
      </c>
      <c r="B20" s="6">
        <v>39714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f>#REF!</f>
        <v>#REF!</v>
      </c>
      <c r="L20" s="105">
        <v>0</v>
      </c>
      <c r="M20" s="6">
        <v>0</v>
      </c>
    </row>
    <row r="21" spans="1:13" ht="16.5" customHeight="1" x14ac:dyDescent="0.3">
      <c r="A21" s="46" t="s">
        <v>236</v>
      </c>
      <c r="B21" s="100">
        <v>134.84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134.84</v>
      </c>
      <c r="J21" s="100">
        <v>0</v>
      </c>
      <c r="K21" s="108" t="e">
        <f>#REF!</f>
        <v>#REF!</v>
      </c>
      <c r="L21" s="93">
        <v>134.84</v>
      </c>
      <c r="M21" s="100">
        <v>0</v>
      </c>
    </row>
    <row r="22" spans="1:13" ht="16.5" customHeight="1" x14ac:dyDescent="0.3">
      <c r="A22" s="46" t="s">
        <v>237</v>
      </c>
      <c r="B22" s="6">
        <v>152.08000000000001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4.8</v>
      </c>
      <c r="J22" s="6">
        <v>147.28</v>
      </c>
      <c r="K22" s="108" t="e">
        <f>#REF!</f>
        <v>#REF!</v>
      </c>
      <c r="L22" s="105">
        <v>147.28</v>
      </c>
      <c r="M22" s="6">
        <v>0</v>
      </c>
    </row>
    <row r="23" spans="1:13" ht="16.5" customHeight="1" x14ac:dyDescent="0.3">
      <c r="A23" s="46" t="s">
        <v>238</v>
      </c>
      <c r="B23" s="100">
        <v>6156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549</v>
      </c>
      <c r="I23" s="94">
        <v>0</v>
      </c>
      <c r="J23" s="100">
        <v>5607</v>
      </c>
      <c r="K23" s="108" t="e">
        <f>#REF!</f>
        <v>#REF!</v>
      </c>
      <c r="L23" s="93">
        <v>0</v>
      </c>
      <c r="M23" s="100">
        <v>0</v>
      </c>
    </row>
    <row r="24" spans="1:13" ht="16.5" customHeight="1" x14ac:dyDescent="0.3">
      <c r="A24" s="46" t="s">
        <v>239</v>
      </c>
      <c r="B24" s="6">
        <v>175.53843745712001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3.5314504000000002</v>
      </c>
      <c r="I24" s="102">
        <v>28.121706419999999</v>
      </c>
      <c r="J24" s="6">
        <v>143.88528063711999</v>
      </c>
      <c r="K24" s="108" t="e">
        <f>#REF!</f>
        <v>#REF!</v>
      </c>
      <c r="L24" s="105">
        <v>172.99543745712</v>
      </c>
      <c r="M24" s="6">
        <v>2.5430000000000001</v>
      </c>
    </row>
    <row r="25" spans="1:13" ht="16.5" customHeight="1" x14ac:dyDescent="0.3">
      <c r="A25" s="46" t="s">
        <v>240</v>
      </c>
      <c r="B25" s="100">
        <v>4111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963</v>
      </c>
      <c r="I25" s="94">
        <v>1769</v>
      </c>
      <c r="J25" s="100">
        <v>1379</v>
      </c>
      <c r="K25" s="108" t="e">
        <f>#REF!</f>
        <v>#REF!</v>
      </c>
      <c r="L25" s="93">
        <v>0</v>
      </c>
      <c r="M25" s="100">
        <v>0</v>
      </c>
    </row>
    <row r="26" spans="1:13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f>#REF!</f>
        <v>#REF!</v>
      </c>
      <c r="L26" s="105">
        <v>0</v>
      </c>
      <c r="M26" s="6">
        <v>0</v>
      </c>
    </row>
    <row r="27" spans="1:13" ht="16.5" customHeight="1" x14ac:dyDescent="0.3">
      <c r="A27" s="46" t="s">
        <v>242</v>
      </c>
      <c r="B27" s="100">
        <v>294.08</v>
      </c>
      <c r="C27" s="94">
        <v>0</v>
      </c>
      <c r="D27" s="94">
        <v>0</v>
      </c>
      <c r="E27" s="94">
        <v>0</v>
      </c>
      <c r="F27" s="94">
        <v>0</v>
      </c>
      <c r="G27" s="94">
        <v>35.44</v>
      </c>
      <c r="H27" s="94">
        <v>252.81</v>
      </c>
      <c r="I27" s="94">
        <v>0</v>
      </c>
      <c r="J27" s="100">
        <v>5.83</v>
      </c>
      <c r="K27" s="108" t="e">
        <f>#REF!</f>
        <v>#REF!</v>
      </c>
      <c r="L27" s="93">
        <v>0</v>
      </c>
      <c r="M27" s="100">
        <v>0</v>
      </c>
    </row>
    <row r="28" spans="1:13" ht="16.5" customHeight="1" x14ac:dyDescent="0.3">
      <c r="A28" s="46" t="s">
        <v>243</v>
      </c>
      <c r="B28" s="6">
        <v>230.39809446000001</v>
      </c>
      <c r="C28" s="102">
        <v>0</v>
      </c>
      <c r="D28" s="102">
        <v>0</v>
      </c>
      <c r="E28" s="102">
        <v>0</v>
      </c>
      <c r="F28" s="102">
        <v>40.138014609999999</v>
      </c>
      <c r="G28" s="102">
        <v>0</v>
      </c>
      <c r="H28" s="102">
        <v>0</v>
      </c>
      <c r="I28" s="102">
        <v>0</v>
      </c>
      <c r="J28" s="6">
        <v>190.26007985000001</v>
      </c>
      <c r="K28" s="108" t="e">
        <f>#REF!</f>
        <v>#REF!</v>
      </c>
      <c r="L28" s="105">
        <v>230.39809446000001</v>
      </c>
      <c r="M28" s="6">
        <v>0</v>
      </c>
    </row>
    <row r="29" spans="1:13" ht="16.5" customHeight="1" x14ac:dyDescent="0.3">
      <c r="A29" s="46" t="s">
        <v>244</v>
      </c>
      <c r="B29" s="100">
        <v>1.89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1.89</v>
      </c>
      <c r="K29" s="108" t="e">
        <f>#REF!</f>
        <v>#REF!</v>
      </c>
      <c r="L29" s="93">
        <v>0</v>
      </c>
      <c r="M29" s="100">
        <v>0</v>
      </c>
    </row>
    <row r="30" spans="1:13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f>#REF!</f>
        <v>#REF!</v>
      </c>
      <c r="L30" s="105">
        <v>0</v>
      </c>
      <c r="M30" s="6">
        <v>0</v>
      </c>
    </row>
    <row r="31" spans="1:13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f>#REF!</f>
        <v>#REF!</v>
      </c>
      <c r="L31" s="93">
        <v>0</v>
      </c>
      <c r="M31" s="100">
        <v>0</v>
      </c>
    </row>
    <row r="32" spans="1:13" ht="16.5" customHeight="1" x14ac:dyDescent="0.3">
      <c r="A32" s="46" t="s">
        <v>247</v>
      </c>
      <c r="B32" s="6">
        <v>29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29</v>
      </c>
      <c r="J32" s="6">
        <v>0</v>
      </c>
      <c r="K32" s="108" t="e">
        <f>#REF!</f>
        <v>#REF!</v>
      </c>
      <c r="L32" s="105">
        <v>29</v>
      </c>
      <c r="M32" s="6">
        <v>0</v>
      </c>
    </row>
    <row r="33" spans="1:13" ht="16.5" customHeight="1" x14ac:dyDescent="0.3">
      <c r="A33" s="46" t="s">
        <v>248</v>
      </c>
      <c r="B33" s="100">
        <v>179.8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177.38</v>
      </c>
      <c r="J33" s="100">
        <v>2.42</v>
      </c>
      <c r="K33" s="108" t="e">
        <f>#REF!</f>
        <v>#REF!</v>
      </c>
      <c r="L33" s="93">
        <v>2.42</v>
      </c>
      <c r="M33" s="100">
        <v>0</v>
      </c>
    </row>
    <row r="34" spans="1:13" ht="16.5" customHeight="1" x14ac:dyDescent="0.3">
      <c r="A34" s="46" t="s">
        <v>249</v>
      </c>
      <c r="B34" s="6">
        <v>3058.56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50.1</v>
      </c>
      <c r="J34" s="6">
        <v>3008.46</v>
      </c>
      <c r="K34" s="108" t="e">
        <f>#REF!</f>
        <v>#REF!</v>
      </c>
      <c r="L34" s="105">
        <v>0</v>
      </c>
      <c r="M34" s="6">
        <v>0</v>
      </c>
    </row>
    <row r="35" spans="1:13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f>#REF!</f>
        <v>#REF!</v>
      </c>
      <c r="L35" s="93">
        <v>0</v>
      </c>
      <c r="M35" s="100">
        <v>0</v>
      </c>
    </row>
    <row r="36" spans="1:13" ht="16.5" customHeight="1" x14ac:dyDescent="0.3">
      <c r="A36" s="46" t="s">
        <v>251</v>
      </c>
      <c r="B36" s="6">
        <v>3039.56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3039.56</v>
      </c>
      <c r="K36" s="108" t="e">
        <f>#REF!</f>
        <v>#REF!</v>
      </c>
      <c r="L36" s="105">
        <v>3039.31</v>
      </c>
      <c r="M36" s="6">
        <v>0</v>
      </c>
    </row>
    <row r="37" spans="1:13" ht="16.5" customHeight="1" x14ac:dyDescent="0.3">
      <c r="A37" s="47" t="s">
        <v>77</v>
      </c>
      <c r="B37" s="103">
        <v>57314.936531917097</v>
      </c>
      <c r="C37" s="97">
        <v>0</v>
      </c>
      <c r="D37" s="97">
        <v>0</v>
      </c>
      <c r="E37" s="97">
        <v>0</v>
      </c>
      <c r="F37" s="97">
        <v>40.138014609999999</v>
      </c>
      <c r="G37" s="97">
        <v>35.44</v>
      </c>
      <c r="H37" s="97">
        <v>1768.3414504</v>
      </c>
      <c r="I37" s="97">
        <v>2199.2717064200001</v>
      </c>
      <c r="J37" s="103">
        <v>13557.745360487101</v>
      </c>
      <c r="K37" s="109" t="e">
        <f>#REF!</f>
        <v>#REF!</v>
      </c>
      <c r="L37" s="96">
        <v>3768.3135319171201</v>
      </c>
      <c r="M37" s="103">
        <v>2.5430000000000001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35Lexi/wHexlV3RCkEbSCErfH8j672A3mNINr36Ch1JUdCZCxj6ae5oipFMdlaV5pgMJ10PBzyjXedOvTslKQ==" saltValue="6mSo/tSJWkBefcYUcumiDQ==" spinCount="100000" sheet="1" objects="1" scenarios="1"/>
  <mergeCells count="1">
    <mergeCell ref="A1:B1"/>
  </mergeCells>
  <conditionalFormatting sqref="B8:M37">
    <cfRule type="cellIs" dxfId="248" priority="6" operator="between">
      <formula>0</formula>
      <formula>0.1</formula>
    </cfRule>
    <cfRule type="cellIs" dxfId="247" priority="7" operator="lessThan">
      <formula>0</formula>
    </cfRule>
    <cfRule type="cellIs" dxfId="246" priority="8" operator="greaterThanOrEqual">
      <formula>0.1</formula>
    </cfRule>
  </conditionalFormatting>
  <conditionalFormatting sqref="A1:XFD6 A38:XFD1048576 B8:XFD37 A7 K7 N7:XFD7">
    <cfRule type="cellIs" dxfId="245" priority="5" operator="between">
      <formula>-0.1</formula>
      <formula>0</formula>
    </cfRule>
  </conditionalFormatting>
  <conditionalFormatting sqref="A8:A37">
    <cfRule type="cellIs" dxfId="244" priority="4" operator="between">
      <formula>-0.1</formula>
      <formula>0</formula>
    </cfRule>
  </conditionalFormatting>
  <conditionalFormatting sqref="C7:J7">
    <cfRule type="cellIs" dxfId="243" priority="3" operator="between">
      <formula>-0.1</formula>
      <formula>0</formula>
    </cfRule>
  </conditionalFormatting>
  <conditionalFormatting sqref="L7:M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Contents'!B48</f>
        <v>Table 1.26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3.7</v>
      </c>
      <c r="H12" s="102">
        <v>0</v>
      </c>
      <c r="I12" s="102">
        <v>0</v>
      </c>
      <c r="J12" s="102">
        <v>3.7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216.59</v>
      </c>
      <c r="H14" s="102">
        <v>7.05</v>
      </c>
      <c r="I14" s="102">
        <v>2.91</v>
      </c>
      <c r="J14" s="102">
        <v>206.63</v>
      </c>
      <c r="K14" s="6">
        <v>0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254.8</v>
      </c>
      <c r="H21" s="94">
        <v>0</v>
      </c>
      <c r="I21" s="94">
        <v>0</v>
      </c>
      <c r="J21" s="94">
        <v>157.26</v>
      </c>
      <c r="K21" s="100">
        <v>97.54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98.58</v>
      </c>
      <c r="H22" s="102">
        <v>0</v>
      </c>
      <c r="I22" s="102">
        <v>0</v>
      </c>
      <c r="J22" s="102">
        <v>0</v>
      </c>
      <c r="K22" s="6">
        <v>98.58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4416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38.34331598</v>
      </c>
      <c r="H24" s="102">
        <v>1.264</v>
      </c>
      <c r="I24" s="102">
        <v>0</v>
      </c>
      <c r="J24" s="102">
        <v>0</v>
      </c>
      <c r="K24" s="6">
        <v>37.079315979999997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5231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260.48</v>
      </c>
      <c r="H27" s="94">
        <v>149.83000000000001</v>
      </c>
      <c r="I27" s="94">
        <v>49.91</v>
      </c>
      <c r="J27" s="94">
        <v>27.26</v>
      </c>
      <c r="K27" s="100">
        <v>33.479999999999997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11.39498562</v>
      </c>
      <c r="H28" s="102">
        <v>0</v>
      </c>
      <c r="I28" s="102">
        <v>0.36264923999999998</v>
      </c>
      <c r="J28" s="102">
        <v>0.11343709</v>
      </c>
      <c r="K28" s="6">
        <v>10.918899290000001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20.71</v>
      </c>
      <c r="C33" s="94">
        <v>20.71</v>
      </c>
      <c r="D33" s="94">
        <v>0</v>
      </c>
      <c r="E33" s="100">
        <v>0</v>
      </c>
      <c r="F33" s="108"/>
      <c r="G33" s="100">
        <v>198.83</v>
      </c>
      <c r="H33" s="94">
        <v>66.66</v>
      </c>
      <c r="I33" s="94">
        <v>29.86</v>
      </c>
      <c r="J33" s="94">
        <v>95.79</v>
      </c>
      <c r="K33" s="100">
        <v>6.52</v>
      </c>
    </row>
    <row r="34" spans="1:11" ht="16.5" customHeight="1" x14ac:dyDescent="0.3">
      <c r="A34" s="46" t="s">
        <v>249</v>
      </c>
      <c r="B34" s="6">
        <v>79.650000000000006</v>
      </c>
      <c r="C34" s="102">
        <v>0</v>
      </c>
      <c r="D34" s="102">
        <v>0</v>
      </c>
      <c r="E34" s="6">
        <v>79.650000000000006</v>
      </c>
      <c r="F34" s="108"/>
      <c r="G34" s="6">
        <v>257.64</v>
      </c>
      <c r="H34" s="102">
        <v>0</v>
      </c>
      <c r="I34" s="102">
        <v>0</v>
      </c>
      <c r="J34" s="102">
        <v>0</v>
      </c>
      <c r="K34" s="6">
        <v>257.64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4222.6899999999996</v>
      </c>
      <c r="H36" s="102">
        <v>542</v>
      </c>
      <c r="I36" s="102">
        <v>24.34</v>
      </c>
      <c r="J36" s="102">
        <v>2106.63</v>
      </c>
      <c r="K36" s="6">
        <v>1549.71</v>
      </c>
    </row>
    <row r="37" spans="1:11" ht="16.5" customHeight="1" x14ac:dyDescent="0.3">
      <c r="A37" s="47" t="s">
        <v>77</v>
      </c>
      <c r="B37" s="103">
        <v>100.36</v>
      </c>
      <c r="C37" s="97">
        <v>20.71</v>
      </c>
      <c r="D37" s="97">
        <v>0</v>
      </c>
      <c r="E37" s="103">
        <v>79.650000000000006</v>
      </c>
      <c r="F37" s="109"/>
      <c r="G37" s="103">
        <v>15210.0483015999</v>
      </c>
      <c r="H37" s="97">
        <v>766.80399999999997</v>
      </c>
      <c r="I37" s="97">
        <v>107.382649239999</v>
      </c>
      <c r="J37" s="97">
        <v>2597.3834370899999</v>
      </c>
      <c r="K37" s="103">
        <v>2091.4682152700002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qAmxVee7joA2/2w0VJDeQMaS+Z4BDdIUivWpcnocq/uovs05ekb9Y5oC2UocuAr1+fCRb7FWeUuT09bzUrafA==" saltValue="Zp/2745jUW2v1VhXF6pzEg==" spinCount="100000" sheet="1" objects="1" scenarios="1"/>
  <mergeCells count="1">
    <mergeCell ref="A1:B1"/>
  </mergeCells>
  <conditionalFormatting sqref="B8:K37">
    <cfRule type="cellIs" dxfId="240" priority="7" operator="between">
      <formula>0</formula>
      <formula>0.1</formula>
    </cfRule>
    <cfRule type="cellIs" dxfId="239" priority="8" operator="lessThan">
      <formula>0</formula>
    </cfRule>
    <cfRule type="cellIs" dxfId="238" priority="9" operator="greaterThanOrEqual">
      <formula>0.1</formula>
    </cfRule>
  </conditionalFormatting>
  <conditionalFormatting sqref="A1:XFD6 A38:XFD1048576 B8:XFD37 A7 F7 L7:XFD7">
    <cfRule type="cellIs" dxfId="237" priority="6" operator="between">
      <formula>-0.1</formula>
      <formula>0</formula>
    </cfRule>
  </conditionalFormatting>
  <conditionalFormatting sqref="A8:A37">
    <cfRule type="cellIs" dxfId="236" priority="5" operator="between">
      <formula>-0.1</formula>
      <formula>0</formula>
    </cfRule>
  </conditionalFormatting>
  <conditionalFormatting sqref="C7:E7">
    <cfRule type="cellIs" dxfId="235" priority="4" operator="between">
      <formula>-0.1</formula>
      <formula>0</formula>
    </cfRule>
  </conditionalFormatting>
  <conditionalFormatting sqref="H7:K7">
    <cfRule type="cellIs" dxfId="234" priority="3" operator="between">
      <formula>-0.1</formula>
      <formula>0</formula>
    </cfRule>
  </conditionalFormatting>
  <conditionalFormatting sqref="B7">
    <cfRule type="cellIs" dxfId="233" priority="2" operator="between">
      <formula>-0.1</formula>
      <formula>0</formula>
    </cfRule>
  </conditionalFormatting>
  <conditionalFormatting sqref="G7">
    <cfRule type="cellIs" dxfId="23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Contents'!B49</f>
        <v>Table 1.27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Contents'!A49&amp;", "&amp;'Table of Contents'!A3</f>
        <v>AIF: Total Redemptions of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3">
      <c r="A14" s="46" t="s">
        <v>229</v>
      </c>
      <c r="B14" s="6">
        <v>4373.05</v>
      </c>
      <c r="C14" s="102">
        <v>1458.03</v>
      </c>
      <c r="D14" s="102">
        <v>2572.1999999999998</v>
      </c>
      <c r="E14" s="102">
        <v>294.57</v>
      </c>
      <c r="F14" s="102">
        <v>16.14</v>
      </c>
      <c r="G14" s="102">
        <v>0</v>
      </c>
      <c r="H14" s="102">
        <v>0</v>
      </c>
      <c r="I14" s="102">
        <v>0</v>
      </c>
      <c r="J14" s="102">
        <v>0</v>
      </c>
      <c r="K14" s="6">
        <v>32.11</v>
      </c>
    </row>
    <row r="15" spans="1:11" ht="16.5" customHeight="1" x14ac:dyDescent="0.3">
      <c r="A15" s="46" t="s">
        <v>230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3">
      <c r="A16" s="46" t="s">
        <v>231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3">
      <c r="A18" s="46" t="s">
        <v>233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303.36</v>
      </c>
      <c r="C21" s="94">
        <v>0</v>
      </c>
      <c r="D21" s="94">
        <v>178.84</v>
      </c>
      <c r="E21" s="94">
        <v>0.13</v>
      </c>
      <c r="F21" s="94">
        <v>0</v>
      </c>
      <c r="G21" s="94">
        <v>0</v>
      </c>
      <c r="H21" s="94">
        <v>0</v>
      </c>
      <c r="I21" s="94">
        <v>0</v>
      </c>
      <c r="J21" s="94">
        <v>124.39</v>
      </c>
      <c r="K21" s="100">
        <v>0</v>
      </c>
    </row>
    <row r="22" spans="1:11" ht="16.5" customHeight="1" x14ac:dyDescent="0.3">
      <c r="A22" s="46" t="s">
        <v>237</v>
      </c>
      <c r="B22" s="6">
        <v>0.62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0.62</v>
      </c>
    </row>
    <row r="23" spans="1:11" ht="16.5" customHeight="1" x14ac:dyDescent="0.3">
      <c r="A23" s="46" t="s">
        <v>238</v>
      </c>
      <c r="B23" s="100">
        <v>24821</v>
      </c>
      <c r="C23" s="94">
        <v>3760</v>
      </c>
      <c r="D23" s="94">
        <v>6099</v>
      </c>
      <c r="E23" s="94">
        <v>10046</v>
      </c>
      <c r="F23" s="94">
        <v>315</v>
      </c>
      <c r="G23" s="94">
        <v>751</v>
      </c>
      <c r="H23" s="94">
        <v>0</v>
      </c>
      <c r="I23" s="94">
        <v>450</v>
      </c>
      <c r="J23" s="94">
        <v>0</v>
      </c>
      <c r="K23" s="100">
        <v>3400</v>
      </c>
    </row>
    <row r="24" spans="1:11" ht="16.5" customHeight="1" x14ac:dyDescent="0.3">
      <c r="A24" s="46" t="s">
        <v>239</v>
      </c>
      <c r="B24" s="6">
        <v>218.45359366712</v>
      </c>
      <c r="C24" s="102">
        <v>17.952977579999999</v>
      </c>
      <c r="D24" s="102">
        <v>22.537286900000002</v>
      </c>
      <c r="E24" s="102">
        <v>2.375947</v>
      </c>
      <c r="F24" s="102">
        <v>0</v>
      </c>
      <c r="G24" s="102">
        <v>1.18494473</v>
      </c>
      <c r="H24" s="102">
        <v>0</v>
      </c>
      <c r="I24" s="102">
        <v>3.5314504000000002</v>
      </c>
      <c r="J24" s="102">
        <v>28.121706419999999</v>
      </c>
      <c r="K24" s="6">
        <v>142.74928063711999</v>
      </c>
    </row>
    <row r="25" spans="1:11" ht="16.5" customHeight="1" x14ac:dyDescent="0.3">
      <c r="A25" s="46" t="s">
        <v>240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3">
      <c r="A29" s="46" t="s">
        <v>244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3">
      <c r="A32" s="46" t="s">
        <v>247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3">
      <c r="A34" s="46" t="s">
        <v>249</v>
      </c>
      <c r="B34" s="6">
        <v>2300.13</v>
      </c>
      <c r="C34" s="102">
        <v>0</v>
      </c>
      <c r="D34" s="102">
        <v>0</v>
      </c>
      <c r="E34" s="102">
        <v>0</v>
      </c>
      <c r="F34" s="102">
        <v>0</v>
      </c>
      <c r="G34" s="102">
        <v>96.64</v>
      </c>
      <c r="H34" s="102">
        <v>0</v>
      </c>
      <c r="I34" s="102">
        <v>0</v>
      </c>
      <c r="J34" s="102">
        <v>0.57999999999999996</v>
      </c>
      <c r="K34" s="6">
        <v>2202.91</v>
      </c>
    </row>
    <row r="35" spans="1:11" ht="16.5" customHeight="1" x14ac:dyDescent="0.3">
      <c r="A35" s="46" t="s">
        <v>250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3">
      <c r="A37" s="47" t="s">
        <v>77</v>
      </c>
      <c r="B37" s="103">
        <v>32016.613593667102</v>
      </c>
      <c r="C37" s="97">
        <v>5235.9829775799999</v>
      </c>
      <c r="D37" s="97">
        <v>8872.5772868999993</v>
      </c>
      <c r="E37" s="97">
        <v>10343.075946999999</v>
      </c>
      <c r="F37" s="97">
        <v>331.14</v>
      </c>
      <c r="G37" s="97">
        <v>848.82494472999997</v>
      </c>
      <c r="H37" s="97">
        <v>0</v>
      </c>
      <c r="I37" s="97">
        <v>453.53145039999998</v>
      </c>
      <c r="J37" s="97">
        <v>153.09170642000001</v>
      </c>
      <c r="K37" s="103">
        <v>5778.3892806371196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HSRuNyC2YDlcE2XqvkhJiWk6IRfY7q/+9ItvQtcJ7Kb1DVZFXDVCFziInz3/A4DrElxcPyNIo33C0Y/bXynRQ==" saltValue="4EZk8pqrRKphMTAulRcPnA==" spinCount="100000" sheet="1" objects="1" scenarios="1"/>
  <mergeCells count="1">
    <mergeCell ref="A1:B1"/>
  </mergeCells>
  <conditionalFormatting sqref="B8:K37">
    <cfRule type="cellIs" dxfId="231" priority="5" operator="between">
      <formula>0</formula>
      <formula>0.1</formula>
    </cfRule>
    <cfRule type="cellIs" dxfId="230" priority="6" operator="lessThan">
      <formula>0</formula>
    </cfRule>
    <cfRule type="cellIs" dxfId="229" priority="7" operator="greaterThanOrEqual">
      <formula>0.1</formula>
    </cfRule>
  </conditionalFormatting>
  <conditionalFormatting sqref="A1:XFD6 A38:XFD1048576 B8:XFD37 A7 L7:XFD7">
    <cfRule type="cellIs" dxfId="228" priority="4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K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3" ht="16.5" customHeight="1" x14ac:dyDescent="0.3">
      <c r="A1" s="168" t="str">
        <f>'Table of Contents'!B7</f>
        <v>Table 1.1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tr">
        <f>'Table of Contents'!A7&amp;", "&amp;'Table of Contents'!A3</f>
        <v>Total Net Assets, Net Sales and Number of UCITS and AIF, 2016:Q3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3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3">
      <c r="A8" s="46" t="s">
        <v>223</v>
      </c>
      <c r="B8" s="108">
        <v>173270.83300000001</v>
      </c>
      <c r="C8" s="111">
        <v>80461.429999999993</v>
      </c>
      <c r="D8" s="108">
        <v>92809.403000000006</v>
      </c>
      <c r="E8" s="108"/>
      <c r="F8" s="108">
        <v>1180.2840000000001</v>
      </c>
      <c r="G8" s="111">
        <v>267.86700000000002</v>
      </c>
      <c r="H8" s="108">
        <v>912.41700000000003</v>
      </c>
      <c r="I8" s="155"/>
      <c r="J8" s="156">
        <v>2052</v>
      </c>
      <c r="K8" s="157">
        <v>1035</v>
      </c>
      <c r="L8" s="157">
        <v>1017</v>
      </c>
      <c r="M8" s="147"/>
    </row>
    <row r="9" spans="1:13" ht="16.5" customHeight="1" x14ac:dyDescent="0.3">
      <c r="A9" s="46" t="s">
        <v>224</v>
      </c>
      <c r="B9" s="100">
        <v>121573.87243475999</v>
      </c>
      <c r="C9" s="94">
        <v>73949.674404404999</v>
      </c>
      <c r="D9" s="100">
        <v>47624.198030355001</v>
      </c>
      <c r="E9" s="108"/>
      <c r="F9" s="100">
        <v>0</v>
      </c>
      <c r="G9" s="94">
        <v>0</v>
      </c>
      <c r="H9" s="100">
        <v>0</v>
      </c>
      <c r="I9" s="101"/>
      <c r="J9" s="122">
        <v>1253</v>
      </c>
      <c r="K9" s="123">
        <v>599</v>
      </c>
      <c r="L9" s="123">
        <v>654</v>
      </c>
      <c r="M9" s="147"/>
    </row>
    <row r="10" spans="1:13" ht="16.5" customHeight="1" x14ac:dyDescent="0.3">
      <c r="A10" s="46" t="s">
        <v>225</v>
      </c>
      <c r="B10" s="108">
        <v>477.89</v>
      </c>
      <c r="C10" s="111">
        <v>470.2</v>
      </c>
      <c r="D10" s="108">
        <v>7.69</v>
      </c>
      <c r="E10" s="108"/>
      <c r="F10" s="108">
        <v>25.94</v>
      </c>
      <c r="G10" s="111">
        <v>25.94</v>
      </c>
      <c r="H10" s="108">
        <v>0</v>
      </c>
      <c r="I10" s="155"/>
      <c r="J10" s="156">
        <v>115</v>
      </c>
      <c r="K10" s="157">
        <v>113</v>
      </c>
      <c r="L10" s="157">
        <v>2</v>
      </c>
      <c r="M10" s="147"/>
    </row>
    <row r="11" spans="1:13" ht="16.5" customHeight="1" x14ac:dyDescent="0.3">
      <c r="A11" s="46" t="s">
        <v>226</v>
      </c>
      <c r="B11" s="100">
        <v>2627.43</v>
      </c>
      <c r="C11" s="94">
        <v>2242.79</v>
      </c>
      <c r="D11" s="100">
        <v>384.64</v>
      </c>
      <c r="E11" s="108"/>
      <c r="F11" s="100">
        <v>372.51</v>
      </c>
      <c r="G11" s="94">
        <v>372.51</v>
      </c>
      <c r="H11" s="100">
        <v>0</v>
      </c>
      <c r="I11" s="101"/>
      <c r="J11" s="122">
        <v>116</v>
      </c>
      <c r="K11" s="123">
        <v>87</v>
      </c>
      <c r="L11" s="123">
        <v>29</v>
      </c>
      <c r="M11" s="147"/>
    </row>
    <row r="12" spans="1:13" ht="16.5" customHeight="1" x14ac:dyDescent="0.3">
      <c r="A12" s="46" t="s">
        <v>227</v>
      </c>
      <c r="B12" s="108">
        <v>2087.83</v>
      </c>
      <c r="C12" s="111">
        <v>89.29</v>
      </c>
      <c r="D12" s="108">
        <v>1998.54</v>
      </c>
      <c r="E12" s="108"/>
      <c r="F12" s="108">
        <v>97.691699999999997</v>
      </c>
      <c r="G12" s="111">
        <v>17.934699999999999</v>
      </c>
      <c r="H12" s="108">
        <v>79.757000000000005</v>
      </c>
      <c r="I12" s="155"/>
      <c r="J12" s="156">
        <v>168</v>
      </c>
      <c r="K12" s="157">
        <v>20</v>
      </c>
      <c r="L12" s="157">
        <v>148</v>
      </c>
      <c r="M12" s="147"/>
    </row>
    <row r="13" spans="1:13" ht="16.5" customHeight="1" x14ac:dyDescent="0.3">
      <c r="A13" s="46" t="s">
        <v>228</v>
      </c>
      <c r="B13" s="100">
        <v>8801.36</v>
      </c>
      <c r="C13" s="94">
        <v>8217.73</v>
      </c>
      <c r="D13" s="100">
        <v>583.63</v>
      </c>
      <c r="E13" s="108"/>
      <c r="F13" s="100">
        <v>315.44</v>
      </c>
      <c r="G13" s="94">
        <v>279.3</v>
      </c>
      <c r="H13" s="100">
        <v>36.14</v>
      </c>
      <c r="I13" s="101"/>
      <c r="J13" s="122">
        <v>146</v>
      </c>
      <c r="K13" s="123">
        <v>143</v>
      </c>
      <c r="L13" s="123">
        <v>3</v>
      </c>
      <c r="M13" s="147"/>
    </row>
    <row r="14" spans="1:13" ht="16.5" customHeight="1" x14ac:dyDescent="0.3">
      <c r="A14" s="46" t="s">
        <v>229</v>
      </c>
      <c r="B14" s="108">
        <v>269139.11</v>
      </c>
      <c r="C14" s="111">
        <v>112349.61</v>
      </c>
      <c r="D14" s="108">
        <v>156789.5</v>
      </c>
      <c r="E14" s="108"/>
      <c r="F14" s="108">
        <v>2514.2800000000002</v>
      </c>
      <c r="G14" s="111">
        <v>2520.94</v>
      </c>
      <c r="H14" s="108">
        <v>-6.66</v>
      </c>
      <c r="I14" s="155"/>
      <c r="J14" s="156">
        <v>941</v>
      </c>
      <c r="K14" s="157">
        <v>583</v>
      </c>
      <c r="L14" s="157">
        <v>358</v>
      </c>
      <c r="M14" s="147"/>
    </row>
    <row r="15" spans="1:13" ht="16.5" customHeight="1" x14ac:dyDescent="0.3">
      <c r="A15" s="46" t="s">
        <v>230</v>
      </c>
      <c r="B15" s="100">
        <v>102511.7513</v>
      </c>
      <c r="C15" s="94">
        <v>82769.327319999997</v>
      </c>
      <c r="D15" s="100">
        <v>19742.424019999999</v>
      </c>
      <c r="E15" s="108"/>
      <c r="F15" s="100">
        <v>1773.5817139999999</v>
      </c>
      <c r="G15" s="94">
        <v>1304.4289719999999</v>
      </c>
      <c r="H15" s="100">
        <v>469.15274149999999</v>
      </c>
      <c r="I15" s="101"/>
      <c r="J15" s="122">
        <v>458</v>
      </c>
      <c r="K15" s="123">
        <v>348</v>
      </c>
      <c r="L15" s="123">
        <v>110</v>
      </c>
      <c r="M15" s="147"/>
    </row>
    <row r="16" spans="1:13" ht="16.5" customHeight="1" x14ac:dyDescent="0.3">
      <c r="A16" s="46" t="s">
        <v>231</v>
      </c>
      <c r="B16" s="108">
        <v>1729240</v>
      </c>
      <c r="C16" s="111">
        <v>774880</v>
      </c>
      <c r="D16" s="108">
        <v>954360</v>
      </c>
      <c r="E16" s="108"/>
      <c r="F16" s="108">
        <v>11400</v>
      </c>
      <c r="G16" s="111">
        <v>15200</v>
      </c>
      <c r="H16" s="108">
        <v>-3800</v>
      </c>
      <c r="I16" s="155"/>
      <c r="J16" s="156">
        <v>10975</v>
      </c>
      <c r="K16" s="157">
        <v>3182</v>
      </c>
      <c r="L16" s="157">
        <v>7793</v>
      </c>
      <c r="M16" s="147"/>
    </row>
    <row r="17" spans="1:13" ht="16.5" customHeight="1" x14ac:dyDescent="0.3">
      <c r="A17" s="46" t="s">
        <v>232</v>
      </c>
      <c r="B17" s="100">
        <v>1839003</v>
      </c>
      <c r="C17" s="94">
        <v>314953</v>
      </c>
      <c r="D17" s="100">
        <v>1524050</v>
      </c>
      <c r="E17" s="108"/>
      <c r="F17" s="100">
        <v>19933.487000000001</v>
      </c>
      <c r="G17" s="94">
        <v>2728.1410000000001</v>
      </c>
      <c r="H17" s="100">
        <v>17205.346000000001</v>
      </c>
      <c r="I17" s="101"/>
      <c r="J17" s="122">
        <v>6042</v>
      </c>
      <c r="K17" s="123">
        <v>1730</v>
      </c>
      <c r="L17" s="123">
        <v>4312</v>
      </c>
      <c r="M17" s="147"/>
    </row>
    <row r="18" spans="1:13" ht="16.5" customHeight="1" x14ac:dyDescent="0.3">
      <c r="A18" s="46" t="s">
        <v>233</v>
      </c>
      <c r="B18" s="108">
        <v>6886.2</v>
      </c>
      <c r="C18" s="111">
        <v>4213.8100000000004</v>
      </c>
      <c r="D18" s="108">
        <v>2672.39</v>
      </c>
      <c r="E18" s="108"/>
      <c r="F18" s="108">
        <v>5.1340000000000003</v>
      </c>
      <c r="G18" s="111">
        <v>5.1340000000000003</v>
      </c>
      <c r="H18" s="108">
        <v>0</v>
      </c>
      <c r="I18" s="155"/>
      <c r="J18" s="156">
        <v>166</v>
      </c>
      <c r="K18" s="157">
        <v>160</v>
      </c>
      <c r="L18" s="157">
        <v>6</v>
      </c>
      <c r="M18" s="147"/>
    </row>
    <row r="19" spans="1:13" ht="16.5" customHeight="1" x14ac:dyDescent="0.3">
      <c r="A19" s="46" t="s">
        <v>234</v>
      </c>
      <c r="B19" s="100">
        <v>18324.53</v>
      </c>
      <c r="C19" s="94">
        <v>573.42999999999995</v>
      </c>
      <c r="D19" s="100">
        <v>17751.099999999999</v>
      </c>
      <c r="E19" s="108"/>
      <c r="F19" s="100">
        <v>-88.17</v>
      </c>
      <c r="G19" s="94">
        <v>18.489999999999998</v>
      </c>
      <c r="H19" s="100">
        <v>-106.65</v>
      </c>
      <c r="I19" s="101"/>
      <c r="J19" s="122">
        <v>619</v>
      </c>
      <c r="K19" s="123">
        <v>17</v>
      </c>
      <c r="L19" s="123">
        <v>602</v>
      </c>
      <c r="M19" s="147"/>
    </row>
    <row r="20" spans="1:13" ht="16.5" customHeight="1" x14ac:dyDescent="0.3">
      <c r="A20" s="46" t="s">
        <v>235</v>
      </c>
      <c r="B20" s="108">
        <v>1944220</v>
      </c>
      <c r="C20" s="111">
        <v>1448847</v>
      </c>
      <c r="D20" s="108">
        <v>495373</v>
      </c>
      <c r="E20" s="108"/>
      <c r="F20" s="108">
        <v>28182</v>
      </c>
      <c r="G20" s="111">
        <v>20035</v>
      </c>
      <c r="H20" s="108">
        <v>8147</v>
      </c>
      <c r="I20" s="155"/>
      <c r="J20" s="156">
        <v>6343</v>
      </c>
      <c r="K20" s="157">
        <v>3996</v>
      </c>
      <c r="L20" s="157">
        <v>2347</v>
      </c>
      <c r="M20" s="147"/>
    </row>
    <row r="21" spans="1:13" ht="16.5" customHeight="1" x14ac:dyDescent="0.3">
      <c r="A21" s="46" t="s">
        <v>236</v>
      </c>
      <c r="B21" s="100">
        <v>285189.44</v>
      </c>
      <c r="C21" s="94">
        <v>230996.23</v>
      </c>
      <c r="D21" s="100">
        <v>54193.21</v>
      </c>
      <c r="E21" s="108"/>
      <c r="F21" s="100">
        <v>3859.54</v>
      </c>
      <c r="G21" s="94">
        <v>3604.77</v>
      </c>
      <c r="H21" s="100">
        <v>254.77</v>
      </c>
      <c r="I21" s="101"/>
      <c r="J21" s="122">
        <v>1277</v>
      </c>
      <c r="K21" s="123">
        <v>898</v>
      </c>
      <c r="L21" s="123">
        <v>379</v>
      </c>
      <c r="M21" s="147"/>
    </row>
    <row r="22" spans="1:13" ht="16.5" customHeight="1" x14ac:dyDescent="0.3">
      <c r="A22" s="46" t="s">
        <v>237</v>
      </c>
      <c r="B22" s="108">
        <v>41861.93</v>
      </c>
      <c r="C22" s="111">
        <v>24783.58</v>
      </c>
      <c r="D22" s="108">
        <v>17078.349999999999</v>
      </c>
      <c r="E22" s="108"/>
      <c r="F22" s="108">
        <v>-39.22</v>
      </c>
      <c r="G22" s="111">
        <v>-73.8</v>
      </c>
      <c r="H22" s="108">
        <v>34.58</v>
      </c>
      <c r="I22" s="155"/>
      <c r="J22" s="156">
        <v>1320</v>
      </c>
      <c r="K22" s="157">
        <v>807</v>
      </c>
      <c r="L22" s="157">
        <v>513</v>
      </c>
      <c r="M22" s="147"/>
    </row>
    <row r="23" spans="1:13" ht="16.5" customHeight="1" x14ac:dyDescent="0.3">
      <c r="A23" s="46" t="s">
        <v>238</v>
      </c>
      <c r="B23" s="100">
        <v>3621929</v>
      </c>
      <c r="C23" s="94">
        <v>3051016</v>
      </c>
      <c r="D23" s="100">
        <v>570913</v>
      </c>
      <c r="E23" s="108"/>
      <c r="F23" s="100">
        <v>78887</v>
      </c>
      <c r="G23" s="94">
        <v>74637</v>
      </c>
      <c r="H23" s="100">
        <v>4250</v>
      </c>
      <c r="I23" s="101"/>
      <c r="J23" s="122">
        <v>14283</v>
      </c>
      <c r="K23" s="123">
        <v>9830</v>
      </c>
      <c r="L23" s="123">
        <v>4453</v>
      </c>
      <c r="M23" s="147"/>
    </row>
    <row r="24" spans="1:13" ht="16.5" customHeight="1" x14ac:dyDescent="0.3">
      <c r="A24" s="46" t="s">
        <v>239</v>
      </c>
      <c r="B24" s="108">
        <v>9801.02751972435</v>
      </c>
      <c r="C24" s="111">
        <v>2249.80671207052</v>
      </c>
      <c r="D24" s="108">
        <v>7551.22080765383</v>
      </c>
      <c r="E24" s="108"/>
      <c r="F24" s="108">
        <v>2.2948341415340101</v>
      </c>
      <c r="G24" s="111">
        <v>-184.07132609999999</v>
      </c>
      <c r="H24" s="108">
        <v>186.366160241534</v>
      </c>
      <c r="I24" s="155"/>
      <c r="J24" s="156">
        <v>635</v>
      </c>
      <c r="K24" s="157">
        <v>84</v>
      </c>
      <c r="L24" s="157">
        <v>551</v>
      </c>
      <c r="M24" s="148"/>
    </row>
    <row r="25" spans="1:13" ht="16.5" customHeight="1" x14ac:dyDescent="0.3">
      <c r="A25" s="46" t="s">
        <v>240</v>
      </c>
      <c r="B25" s="100">
        <v>792094</v>
      </c>
      <c r="C25" s="94">
        <v>38148</v>
      </c>
      <c r="D25" s="100">
        <v>753946</v>
      </c>
      <c r="E25" s="108"/>
      <c r="F25" s="100">
        <v>6485</v>
      </c>
      <c r="G25" s="94">
        <v>-1804</v>
      </c>
      <c r="H25" s="100">
        <v>8289</v>
      </c>
      <c r="I25" s="101"/>
      <c r="J25" s="122">
        <v>1825</v>
      </c>
      <c r="K25" s="123">
        <v>105</v>
      </c>
      <c r="L25" s="123">
        <v>1720</v>
      </c>
      <c r="M25" s="147"/>
    </row>
    <row r="26" spans="1:13" ht="16.5" customHeight="1" x14ac:dyDescent="0.3">
      <c r="A26" s="46" t="s">
        <v>241</v>
      </c>
      <c r="B26" s="108">
        <v>105677.85</v>
      </c>
      <c r="C26" s="111">
        <v>105677.85</v>
      </c>
      <c r="D26" s="108">
        <v>0</v>
      </c>
      <c r="E26" s="108"/>
      <c r="F26" s="108">
        <v>1515.39</v>
      </c>
      <c r="G26" s="111">
        <v>1515.39</v>
      </c>
      <c r="H26" s="108">
        <v>0</v>
      </c>
      <c r="I26" s="155"/>
      <c r="J26" s="156">
        <v>720</v>
      </c>
      <c r="K26" s="157">
        <v>720</v>
      </c>
      <c r="L26" s="157">
        <v>0</v>
      </c>
      <c r="M26" s="147"/>
    </row>
    <row r="27" spans="1:13" ht="16.5" customHeight="1" x14ac:dyDescent="0.3">
      <c r="A27" s="46" t="s">
        <v>242</v>
      </c>
      <c r="B27" s="100">
        <v>62086.29</v>
      </c>
      <c r="C27" s="94">
        <v>21409.59</v>
      </c>
      <c r="D27" s="100">
        <v>40676.699999999997</v>
      </c>
      <c r="E27" s="108"/>
      <c r="F27" s="100">
        <v>917.89</v>
      </c>
      <c r="G27" s="94">
        <v>83.81</v>
      </c>
      <c r="H27" s="100">
        <v>834.08</v>
      </c>
      <c r="I27" s="101"/>
      <c r="J27" s="122">
        <v>908</v>
      </c>
      <c r="K27" s="123">
        <v>319</v>
      </c>
      <c r="L27" s="123">
        <v>589</v>
      </c>
      <c r="M27" s="147"/>
    </row>
    <row r="28" spans="1:13" ht="16.5" customHeight="1" x14ac:dyDescent="0.3">
      <c r="A28" s="46" t="s">
        <v>243</v>
      </c>
      <c r="B28" s="108">
        <v>21414.445293215202</v>
      </c>
      <c r="C28" s="111">
        <v>7062.6321713151801</v>
      </c>
      <c r="D28" s="108">
        <v>14351.813121900001</v>
      </c>
      <c r="E28" s="108"/>
      <c r="F28" s="108">
        <v>-53.484454310399997</v>
      </c>
      <c r="G28" s="111">
        <v>-18.353061790400002</v>
      </c>
      <c r="H28" s="108">
        <v>-35.131392519999999</v>
      </c>
      <c r="I28" s="155"/>
      <c r="J28" s="156">
        <v>412</v>
      </c>
      <c r="K28" s="157">
        <v>129</v>
      </c>
      <c r="L28" s="157">
        <v>283</v>
      </c>
      <c r="M28" s="147"/>
    </row>
    <row r="29" spans="1:13" ht="16.5" customHeight="1" x14ac:dyDescent="0.3">
      <c r="A29" s="46" t="s">
        <v>244</v>
      </c>
      <c r="B29" s="100">
        <v>9167.5499999999993</v>
      </c>
      <c r="C29" s="94">
        <v>4928.17</v>
      </c>
      <c r="D29" s="100">
        <v>4239.37</v>
      </c>
      <c r="E29" s="108"/>
      <c r="F29" s="100">
        <v>136.87</v>
      </c>
      <c r="G29" s="94">
        <v>136.52000000000001</v>
      </c>
      <c r="H29" s="100">
        <v>0.35</v>
      </c>
      <c r="I29" s="101"/>
      <c r="J29" s="122">
        <v>102</v>
      </c>
      <c r="K29" s="123">
        <v>76</v>
      </c>
      <c r="L29" s="123">
        <v>26</v>
      </c>
      <c r="M29" s="147"/>
    </row>
    <row r="30" spans="1:13" ht="16.5" customHeight="1" x14ac:dyDescent="0.3">
      <c r="A30" s="46" t="s">
        <v>245</v>
      </c>
      <c r="B30" s="108">
        <v>5730.29</v>
      </c>
      <c r="C30" s="111">
        <v>4201.3959999999997</v>
      </c>
      <c r="D30" s="108">
        <v>1528.894</v>
      </c>
      <c r="E30" s="108"/>
      <c r="F30" s="108">
        <v>87.527000000000001</v>
      </c>
      <c r="G30" s="111">
        <v>92.183999999999997</v>
      </c>
      <c r="H30" s="108">
        <v>-4.6559999999999997</v>
      </c>
      <c r="I30" s="155"/>
      <c r="J30" s="156">
        <v>89</v>
      </c>
      <c r="K30" s="157">
        <v>70</v>
      </c>
      <c r="L30" s="157">
        <v>19</v>
      </c>
      <c r="M30" s="147"/>
    </row>
    <row r="31" spans="1:13" ht="16.5" customHeight="1" x14ac:dyDescent="0.3">
      <c r="A31" s="46" t="s">
        <v>246</v>
      </c>
      <c r="B31" s="100">
        <v>2366.7213000000002</v>
      </c>
      <c r="C31" s="94">
        <v>2366.7213000000002</v>
      </c>
      <c r="D31" s="100">
        <v>0</v>
      </c>
      <c r="E31" s="108"/>
      <c r="F31" s="100">
        <v>12.7637</v>
      </c>
      <c r="G31" s="94">
        <v>12.7637</v>
      </c>
      <c r="H31" s="100">
        <v>0</v>
      </c>
      <c r="I31" s="101"/>
      <c r="J31" s="122">
        <v>116</v>
      </c>
      <c r="K31" s="123">
        <v>116</v>
      </c>
      <c r="L31" s="123">
        <v>0</v>
      </c>
      <c r="M31" s="147"/>
    </row>
    <row r="32" spans="1:13" ht="16.5" customHeight="1" x14ac:dyDescent="0.3">
      <c r="A32" s="46" t="s">
        <v>247</v>
      </c>
      <c r="B32" s="108">
        <v>260426</v>
      </c>
      <c r="C32" s="111">
        <v>187993</v>
      </c>
      <c r="D32" s="108">
        <v>72433</v>
      </c>
      <c r="E32" s="108"/>
      <c r="F32" s="108">
        <v>6453</v>
      </c>
      <c r="G32" s="111">
        <v>2870</v>
      </c>
      <c r="H32" s="108">
        <v>3583</v>
      </c>
      <c r="I32" s="155"/>
      <c r="J32" s="156">
        <v>2387</v>
      </c>
      <c r="K32" s="157">
        <v>1641</v>
      </c>
      <c r="L32" s="157">
        <v>746</v>
      </c>
      <c r="M32" s="147"/>
    </row>
    <row r="33" spans="1:13" ht="16.5" customHeight="1" x14ac:dyDescent="0.3">
      <c r="A33" s="46" t="s">
        <v>248</v>
      </c>
      <c r="B33" s="100">
        <v>286514.59999999998</v>
      </c>
      <c r="C33" s="94">
        <v>264968.92</v>
      </c>
      <c r="D33" s="100">
        <v>21545.68</v>
      </c>
      <c r="E33" s="108"/>
      <c r="F33" s="100">
        <v>292.31</v>
      </c>
      <c r="G33" s="94">
        <v>549.91</v>
      </c>
      <c r="H33" s="100">
        <v>-257.61</v>
      </c>
      <c r="I33" s="101"/>
      <c r="J33" s="122">
        <v>572</v>
      </c>
      <c r="K33" s="123">
        <v>477</v>
      </c>
      <c r="L33" s="123">
        <v>95</v>
      </c>
      <c r="M33" s="147"/>
    </row>
    <row r="34" spans="1:13" ht="16.5" customHeight="1" x14ac:dyDescent="0.3">
      <c r="A34" s="46" t="s">
        <v>249</v>
      </c>
      <c r="B34" s="108">
        <v>533373.28</v>
      </c>
      <c r="C34" s="111">
        <v>433088.01</v>
      </c>
      <c r="D34" s="108">
        <v>100285.27</v>
      </c>
      <c r="E34" s="108"/>
      <c r="F34" s="108">
        <v>2078.96</v>
      </c>
      <c r="G34" s="111">
        <v>1115.6099999999999</v>
      </c>
      <c r="H34" s="108">
        <v>963.35</v>
      </c>
      <c r="I34" s="155"/>
      <c r="J34" s="156">
        <v>1039</v>
      </c>
      <c r="K34" s="157">
        <v>871</v>
      </c>
      <c r="L34" s="157">
        <v>168</v>
      </c>
      <c r="M34" s="147"/>
    </row>
    <row r="35" spans="1:13" ht="16.5" customHeight="1" x14ac:dyDescent="0.3">
      <c r="A35" s="46" t="s">
        <v>250</v>
      </c>
      <c r="B35" s="100">
        <v>29539.75</v>
      </c>
      <c r="C35" s="94">
        <v>12278.79</v>
      </c>
      <c r="D35" s="100">
        <v>17260.96</v>
      </c>
      <c r="E35" s="108"/>
      <c r="F35" s="100">
        <v>342.15</v>
      </c>
      <c r="G35" s="94">
        <v>295.45</v>
      </c>
      <c r="H35" s="100">
        <v>46.71</v>
      </c>
      <c r="I35" s="101"/>
      <c r="J35" s="122">
        <v>450</v>
      </c>
      <c r="K35" s="123">
        <v>399</v>
      </c>
      <c r="L35" s="123">
        <v>51</v>
      </c>
      <c r="M35" s="147"/>
    </row>
    <row r="36" spans="1:13" ht="16.5" customHeight="1" x14ac:dyDescent="0.3">
      <c r="A36" s="46" t="s">
        <v>251</v>
      </c>
      <c r="B36" s="108">
        <v>1416334.86</v>
      </c>
      <c r="C36" s="111">
        <v>1049932.05</v>
      </c>
      <c r="D36" s="108">
        <v>366402.81</v>
      </c>
      <c r="E36" s="108"/>
      <c r="F36" s="108">
        <v>3601.13</v>
      </c>
      <c r="G36" s="111">
        <v>3394.52</v>
      </c>
      <c r="H36" s="108">
        <v>206.61</v>
      </c>
      <c r="I36" s="155"/>
      <c r="J36" s="156">
        <v>2919</v>
      </c>
      <c r="K36" s="157">
        <v>1939</v>
      </c>
      <c r="L36" s="157">
        <v>980</v>
      </c>
      <c r="M36" s="147"/>
    </row>
    <row r="37" spans="1:13" ht="16.5" customHeight="1" x14ac:dyDescent="0.3">
      <c r="A37" s="46" t="s">
        <v>77</v>
      </c>
      <c r="B37" s="125">
        <v>13701670.8408476</v>
      </c>
      <c r="C37" s="126">
        <v>8345118.0379077904</v>
      </c>
      <c r="D37" s="125">
        <v>5356552.7929798998</v>
      </c>
      <c r="E37" s="109"/>
      <c r="F37" s="125">
        <v>170291.299493831</v>
      </c>
      <c r="G37" s="126">
        <v>129003.388984109</v>
      </c>
      <c r="H37" s="125">
        <v>41287.921509221502</v>
      </c>
      <c r="I37" s="101"/>
      <c r="J37" s="125">
        <v>58448</v>
      </c>
      <c r="K37" s="126">
        <v>30494</v>
      </c>
      <c r="L37" s="125">
        <v>27954</v>
      </c>
    </row>
    <row r="38" spans="1:13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5nMDCPynHwPKqJUhtkHbu7GZnYiq9Pl0JrkZcbvC8Wvfs6zFjCKM9P7iZOQ2VMSjpM/+CsWHNIZOiGdV480UhA==" saltValue="EZvIYJIwhyOr9WvyuDVFHw==" spinCount="100000" sheet="1" objects="1" scenarios="1"/>
  <mergeCells count="1">
    <mergeCell ref="A1:B1"/>
  </mergeCells>
  <conditionalFormatting sqref="B8:H36">
    <cfRule type="cellIs" dxfId="497" priority="14" operator="between">
      <formula>0</formula>
      <formula>0.1</formula>
    </cfRule>
    <cfRule type="cellIs" dxfId="496" priority="15" operator="lessThan">
      <formula>0</formula>
    </cfRule>
    <cfRule type="cellIs" dxfId="495" priority="16" operator="greaterThanOrEqual">
      <formula>0.1</formula>
    </cfRule>
  </conditionalFormatting>
  <conditionalFormatting sqref="A38:XFD1048576 M37:XFD37 A1:XFD8 B9:XFD36 A9:A37">
    <cfRule type="cellIs" dxfId="494" priority="13" operator="between">
      <formula>-0.1</formula>
      <formula>0</formula>
    </cfRule>
  </conditionalFormatting>
  <conditionalFormatting sqref="F37:H37">
    <cfRule type="cellIs" dxfId="493" priority="1" operator="between">
      <formula>-0.1</formula>
      <formula>0</formula>
    </cfRule>
  </conditionalFormatting>
  <conditionalFormatting sqref="E37">
    <cfRule type="cellIs" dxfId="492" priority="10" operator="between">
      <formula>0</formula>
      <formula>0.1</formula>
    </cfRule>
    <cfRule type="cellIs" dxfId="491" priority="11" operator="lessThan">
      <formula>0</formula>
    </cfRule>
    <cfRule type="cellIs" dxfId="490" priority="12" operator="greaterThanOrEqual">
      <formula>0.1</formula>
    </cfRule>
  </conditionalFormatting>
  <conditionalFormatting sqref="E37 I37">
    <cfRule type="cellIs" dxfId="489" priority="9" operator="between">
      <formula>-0.1</formula>
      <formula>0</formula>
    </cfRule>
  </conditionalFormatting>
  <conditionalFormatting sqref="B37:D37">
    <cfRule type="cellIs" dxfId="488" priority="6" operator="between">
      <formula>0</formula>
      <formula>0.1</formula>
    </cfRule>
    <cfRule type="cellIs" dxfId="487" priority="7" operator="lessThan">
      <formula>0</formula>
    </cfRule>
    <cfRule type="cellIs" dxfId="486" priority="8" operator="greaterThanOrEqual">
      <formula>0.1</formula>
    </cfRule>
  </conditionalFormatting>
  <conditionalFormatting sqref="B37:D37">
    <cfRule type="cellIs" dxfId="485" priority="5" operator="between">
      <formula>-0.1</formula>
      <formula>0</formula>
    </cfRule>
  </conditionalFormatting>
  <conditionalFormatting sqref="F37:H37">
    <cfRule type="cellIs" dxfId="484" priority="2" operator="between">
      <formula>0</formula>
      <formula>0.1</formula>
    </cfRule>
    <cfRule type="cellIs" dxfId="483" priority="3" operator="lessThan">
      <formula>0</formula>
    </cfRule>
    <cfRule type="cellIs" dxfId="482" priority="4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J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Contents'!B52</f>
        <v>Table 1.28</v>
      </c>
      <c r="B1" s="168"/>
      <c r="C1" s="59"/>
    </row>
    <row r="2" spans="1:10" ht="16.5" customHeight="1" x14ac:dyDescent="0.3">
      <c r="A2" s="4" t="str">
        <f>"UCITS &amp; AIF: "&amp;"Net sales year to date as of "&amp;'Table of Contents'!A3:C3</f>
        <v>UCITS &amp; AIF: Net sales year to date as of 2016:Q3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341.38300000000004</v>
      </c>
      <c r="C8" s="142">
        <v>141.06799999999998</v>
      </c>
      <c r="D8" s="142">
        <v>-1824.461</v>
      </c>
      <c r="E8" s="142">
        <v>1516.645</v>
      </c>
      <c r="F8" s="142">
        <v>4.7949999999999999</v>
      </c>
      <c r="G8" s="142">
        <v>-333.28000000000003</v>
      </c>
      <c r="H8" s="142">
        <v>54.577999999999996</v>
      </c>
      <c r="I8" s="142">
        <v>820.75599999999997</v>
      </c>
      <c r="J8" s="142">
        <v>-38.718000000000004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3">
      <c r="A10" s="46" t="s">
        <v>225</v>
      </c>
      <c r="B10" s="142">
        <v>57.470000000000006</v>
      </c>
      <c r="C10" s="142">
        <v>9.3699999999999992</v>
      </c>
      <c r="D10" s="142">
        <v>-0.29999999999999982</v>
      </c>
      <c r="E10" s="142">
        <v>45.480000000000004</v>
      </c>
      <c r="F10" s="142">
        <v>3.3200000000000003</v>
      </c>
      <c r="G10" s="142">
        <v>0</v>
      </c>
      <c r="H10" s="142">
        <v>0</v>
      </c>
      <c r="I10" s="142">
        <v>0</v>
      </c>
      <c r="J10" s="142">
        <v>-0.42</v>
      </c>
    </row>
    <row r="11" spans="1:10" ht="16.5" customHeight="1" x14ac:dyDescent="0.3">
      <c r="A11" s="46" t="s">
        <v>226</v>
      </c>
      <c r="B11" s="93">
        <v>616.42999999999995</v>
      </c>
      <c r="C11" s="93">
        <v>-25.05</v>
      </c>
      <c r="D11" s="93">
        <v>345.3</v>
      </c>
      <c r="E11" s="93">
        <v>-14.200000000000001</v>
      </c>
      <c r="F11" s="93">
        <v>335.16</v>
      </c>
      <c r="G11" s="93">
        <v>0</v>
      </c>
      <c r="H11" s="93">
        <v>0</v>
      </c>
      <c r="I11" s="93">
        <v>0</v>
      </c>
      <c r="J11" s="95">
        <v>-24.779999999999998</v>
      </c>
    </row>
    <row r="12" spans="1:10" ht="16.5" customHeight="1" x14ac:dyDescent="0.3">
      <c r="A12" s="46" t="s">
        <v>227</v>
      </c>
      <c r="B12" s="142">
        <v>148.3227</v>
      </c>
      <c r="C12" s="142">
        <v>43.835999999999999</v>
      </c>
      <c r="D12" s="142">
        <v>-0.44229999999999997</v>
      </c>
      <c r="E12" s="142">
        <v>86.572999999999979</v>
      </c>
      <c r="F12" s="142">
        <v>0</v>
      </c>
      <c r="G12" s="142">
        <v>0</v>
      </c>
      <c r="H12" s="142">
        <v>0</v>
      </c>
      <c r="I12" s="142">
        <v>-6.2550000000000008</v>
      </c>
      <c r="J12" s="142">
        <v>24.610999999999997</v>
      </c>
    </row>
    <row r="13" spans="1:10" ht="16.5" customHeight="1" x14ac:dyDescent="0.3">
      <c r="A13" s="46" t="s">
        <v>228</v>
      </c>
      <c r="B13" s="93">
        <v>768.83999999999992</v>
      </c>
      <c r="C13" s="93">
        <v>86.85</v>
      </c>
      <c r="D13" s="93">
        <v>151.76</v>
      </c>
      <c r="E13" s="93">
        <v>308.67</v>
      </c>
      <c r="F13" s="93">
        <v>-1.6599999999999997</v>
      </c>
      <c r="G13" s="93">
        <v>-0.08</v>
      </c>
      <c r="H13" s="93">
        <v>0</v>
      </c>
      <c r="I13" s="93">
        <v>123.69</v>
      </c>
      <c r="J13" s="95">
        <v>99.62</v>
      </c>
    </row>
    <row r="14" spans="1:10" ht="16.5" customHeight="1" x14ac:dyDescent="0.3">
      <c r="A14" s="46" t="s">
        <v>229</v>
      </c>
      <c r="B14" s="142">
        <v>4273.46</v>
      </c>
      <c r="C14" s="142">
        <v>1949.8799999999999</v>
      </c>
      <c r="D14" s="142">
        <v>-3494.6000000000004</v>
      </c>
      <c r="E14" s="142">
        <v>5167.1200000000008</v>
      </c>
      <c r="F14" s="142">
        <v>-58.449999999999989</v>
      </c>
      <c r="G14" s="142">
        <v>0</v>
      </c>
      <c r="H14" s="142">
        <v>-25.510000000000005</v>
      </c>
      <c r="I14" s="142">
        <v>0</v>
      </c>
      <c r="J14" s="142">
        <v>735.02</v>
      </c>
    </row>
    <row r="15" spans="1:10" ht="16.5" customHeight="1" x14ac:dyDescent="0.3">
      <c r="A15" s="46" t="s">
        <v>230</v>
      </c>
      <c r="B15" s="93">
        <v>1876.6611132999997</v>
      </c>
      <c r="C15" s="93">
        <v>-524.55583239999999</v>
      </c>
      <c r="D15" s="93">
        <v>1262.0128808300001</v>
      </c>
      <c r="E15" s="93">
        <v>563.53137780999998</v>
      </c>
      <c r="F15" s="93">
        <v>79.949005190000008</v>
      </c>
      <c r="G15" s="93">
        <v>-27.050929</v>
      </c>
      <c r="H15" s="93">
        <v>0</v>
      </c>
      <c r="I15" s="93">
        <v>4.2109411300000001</v>
      </c>
      <c r="J15" s="95">
        <v>518.56366858000001</v>
      </c>
    </row>
    <row r="16" spans="1:10" ht="16.5" customHeight="1" x14ac:dyDescent="0.3">
      <c r="A16" s="46" t="s">
        <v>231</v>
      </c>
      <c r="B16" s="142">
        <v>28100</v>
      </c>
      <c r="C16" s="142">
        <v>-7200</v>
      </c>
      <c r="D16" s="142">
        <v>6700</v>
      </c>
      <c r="E16" s="142">
        <v>5400</v>
      </c>
      <c r="F16" s="142">
        <v>26800</v>
      </c>
      <c r="G16" s="142">
        <v>-3600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75516.189000000013</v>
      </c>
      <c r="C17" s="93">
        <v>7407.3230000000003</v>
      </c>
      <c r="D17" s="93">
        <v>17320.383999999998</v>
      </c>
      <c r="E17" s="93">
        <v>30290.865999999998</v>
      </c>
      <c r="F17" s="93">
        <v>-1450.4749999999999</v>
      </c>
      <c r="G17" s="93">
        <v>13.794</v>
      </c>
      <c r="H17" s="93">
        <v>-49.503000000000014</v>
      </c>
      <c r="I17" s="93">
        <v>8736.4779999999992</v>
      </c>
      <c r="J17" s="95">
        <v>13247.322</v>
      </c>
    </row>
    <row r="18" spans="1:10" ht="16.5" customHeight="1" x14ac:dyDescent="0.3">
      <c r="A18" s="46" t="s">
        <v>233</v>
      </c>
      <c r="B18" s="142">
        <v>-157.72899999999998</v>
      </c>
      <c r="C18" s="142">
        <v>-70.304000000000002</v>
      </c>
      <c r="D18" s="142">
        <v>-2.6910000000000007</v>
      </c>
      <c r="E18" s="142">
        <v>-65.043999999999997</v>
      </c>
      <c r="F18" s="142">
        <v>68.268000000000001</v>
      </c>
      <c r="G18" s="142">
        <v>0</v>
      </c>
      <c r="H18" s="142">
        <v>0</v>
      </c>
      <c r="I18" s="142">
        <v>0</v>
      </c>
      <c r="J18" s="142">
        <v>-87.957999999999998</v>
      </c>
    </row>
    <row r="19" spans="1:10" ht="16.5" customHeight="1" x14ac:dyDescent="0.3">
      <c r="A19" s="46" t="s">
        <v>234</v>
      </c>
      <c r="B19" s="93">
        <v>-546.76</v>
      </c>
      <c r="C19" s="93">
        <v>-26.26</v>
      </c>
      <c r="D19" s="93">
        <v>-10.309999999999988</v>
      </c>
      <c r="E19" s="93">
        <v>-12.290000000000008</v>
      </c>
      <c r="F19" s="93">
        <v>-981.61999999999989</v>
      </c>
      <c r="G19" s="93">
        <v>-102.9</v>
      </c>
      <c r="H19" s="93">
        <v>196.99</v>
      </c>
      <c r="I19" s="93">
        <v>394.61</v>
      </c>
      <c r="J19" s="95">
        <v>-4.99</v>
      </c>
    </row>
    <row r="20" spans="1:10" ht="16.5" customHeight="1" x14ac:dyDescent="0.3">
      <c r="A20" s="46" t="s">
        <v>235</v>
      </c>
      <c r="B20" s="142">
        <v>83677</v>
      </c>
      <c r="C20" s="142">
        <v>12074</v>
      </c>
      <c r="D20" s="142">
        <v>35610</v>
      </c>
      <c r="E20" s="142">
        <v>8875</v>
      </c>
      <c r="F20" s="142">
        <v>13267</v>
      </c>
      <c r="G20" s="142">
        <v>0</v>
      </c>
      <c r="H20" s="142">
        <v>0</v>
      </c>
      <c r="I20" s="142">
        <v>1140</v>
      </c>
      <c r="J20" s="142">
        <v>12711</v>
      </c>
    </row>
    <row r="21" spans="1:10" ht="16.5" customHeight="1" x14ac:dyDescent="0.3">
      <c r="A21" s="46" t="s">
        <v>236</v>
      </c>
      <c r="B21" s="93">
        <v>4378.8800000000092</v>
      </c>
      <c r="C21" s="93">
        <v>-1051.52999999998</v>
      </c>
      <c r="D21" s="93">
        <v>225.6200000000089</v>
      </c>
      <c r="E21" s="93">
        <v>13326.94000000001</v>
      </c>
      <c r="F21" s="93">
        <v>-1074.1300000000001</v>
      </c>
      <c r="G21" s="93">
        <v>-152.91</v>
      </c>
      <c r="H21" s="93">
        <v>-6695.9999999999991</v>
      </c>
      <c r="I21" s="93">
        <v>0</v>
      </c>
      <c r="J21" s="95">
        <v>-199.10999999999999</v>
      </c>
    </row>
    <row r="22" spans="1:10" ht="16.5" customHeight="1" x14ac:dyDescent="0.3">
      <c r="A22" s="46" t="s">
        <v>237</v>
      </c>
      <c r="B22" s="142">
        <v>-1212.22</v>
      </c>
      <c r="C22" s="142">
        <v>-373.47999999999996</v>
      </c>
      <c r="D22" s="142">
        <v>-394.28</v>
      </c>
      <c r="E22" s="142">
        <v>-180.01999999999998</v>
      </c>
      <c r="F22" s="142">
        <v>-426.91</v>
      </c>
      <c r="G22" s="142">
        <v>0</v>
      </c>
      <c r="H22" s="142">
        <v>32.72</v>
      </c>
      <c r="I22" s="142">
        <v>19.68</v>
      </c>
      <c r="J22" s="142">
        <v>110.06999999999998</v>
      </c>
    </row>
    <row r="23" spans="1:10" ht="16.5" customHeight="1" x14ac:dyDescent="0.3">
      <c r="A23" s="46" t="s">
        <v>238</v>
      </c>
      <c r="B23" s="93">
        <v>93722</v>
      </c>
      <c r="C23" s="93">
        <v>-13642.000000000015</v>
      </c>
      <c r="D23" s="93">
        <v>41304</v>
      </c>
      <c r="E23" s="93">
        <v>16140.000000000011</v>
      </c>
      <c r="F23" s="93">
        <v>29019</v>
      </c>
      <c r="G23" s="93">
        <v>0</v>
      </c>
      <c r="H23" s="93">
        <v>0</v>
      </c>
      <c r="I23" s="93">
        <v>4199</v>
      </c>
      <c r="J23" s="95">
        <v>16702</v>
      </c>
    </row>
    <row r="24" spans="1:10" ht="16.5" customHeight="1" x14ac:dyDescent="0.3">
      <c r="A24" s="46" t="s">
        <v>239</v>
      </c>
      <c r="B24" s="142">
        <v>-349.32655655208492</v>
      </c>
      <c r="C24" s="142">
        <v>279.16815513892811</v>
      </c>
      <c r="D24" s="142">
        <v>-197.50197372393222</v>
      </c>
      <c r="E24" s="142">
        <v>97.962557769999989</v>
      </c>
      <c r="F24" s="142">
        <v>-48.173000000000002</v>
      </c>
      <c r="G24" s="142">
        <v>0</v>
      </c>
      <c r="H24" s="142">
        <v>-8.8984720000000017E-2</v>
      </c>
      <c r="I24" s="142">
        <v>27.031674959999997</v>
      </c>
      <c r="J24" s="142">
        <v>-507.72498597704816</v>
      </c>
    </row>
    <row r="25" spans="1:10" ht="16.5" customHeight="1" x14ac:dyDescent="0.3">
      <c r="A25" s="46" t="s">
        <v>240</v>
      </c>
      <c r="B25" s="93">
        <v>20985</v>
      </c>
      <c r="C25" s="93">
        <v>13199</v>
      </c>
      <c r="D25" s="93">
        <v>-5304</v>
      </c>
      <c r="E25" s="93">
        <v>-59</v>
      </c>
      <c r="F25" s="93">
        <v>0</v>
      </c>
      <c r="G25" s="93">
        <v>0</v>
      </c>
      <c r="H25" s="93">
        <v>0</v>
      </c>
      <c r="I25" s="93">
        <v>2026</v>
      </c>
      <c r="J25" s="95">
        <v>11123</v>
      </c>
    </row>
    <row r="26" spans="1:10" ht="16.5" customHeight="1" x14ac:dyDescent="0.3">
      <c r="A26" s="46" t="s">
        <v>241</v>
      </c>
      <c r="B26" s="142">
        <v>4274.3900000000003</v>
      </c>
      <c r="C26" s="142">
        <v>688.56999999999994</v>
      </c>
      <c r="D26" s="142">
        <v>2295.6999999999998</v>
      </c>
      <c r="E26" s="142">
        <v>-131.88</v>
      </c>
      <c r="F26" s="142">
        <v>1395.5</v>
      </c>
      <c r="G26" s="142">
        <v>0</v>
      </c>
      <c r="H26" s="142">
        <v>0</v>
      </c>
      <c r="I26" s="142">
        <v>0</v>
      </c>
      <c r="J26" s="142">
        <v>26.5</v>
      </c>
    </row>
    <row r="27" spans="1:10" ht="16.5" customHeight="1" x14ac:dyDescent="0.3">
      <c r="A27" s="46" t="s">
        <v>242</v>
      </c>
      <c r="B27" s="93">
        <v>1216.25</v>
      </c>
      <c r="C27" s="93">
        <v>-583.69000000000005</v>
      </c>
      <c r="D27" s="93">
        <v>386.83</v>
      </c>
      <c r="E27" s="93">
        <v>-263.78999999999996</v>
      </c>
      <c r="F27" s="93">
        <v>292.61</v>
      </c>
      <c r="G27" s="93">
        <v>0</v>
      </c>
      <c r="H27" s="93">
        <v>487.84000000000003</v>
      </c>
      <c r="I27" s="93">
        <v>8.77</v>
      </c>
      <c r="J27" s="95">
        <v>887.7</v>
      </c>
    </row>
    <row r="28" spans="1:10" ht="16.5" customHeight="1" x14ac:dyDescent="0.3">
      <c r="A28" s="46" t="s">
        <v>243</v>
      </c>
      <c r="B28" s="142">
        <v>-1083.9579956503999</v>
      </c>
      <c r="C28" s="142">
        <v>-72.552806700100007</v>
      </c>
      <c r="D28" s="142">
        <v>-324.49302984999997</v>
      </c>
      <c r="E28" s="142">
        <v>-237.8519950203</v>
      </c>
      <c r="F28" s="142">
        <v>-565.54334750999999</v>
      </c>
      <c r="G28" s="142">
        <v>-70.963065439999994</v>
      </c>
      <c r="H28" s="142">
        <v>-0.43312094999999995</v>
      </c>
      <c r="I28" s="142">
        <v>0</v>
      </c>
      <c r="J28" s="142">
        <v>187.87936981999997</v>
      </c>
    </row>
    <row r="29" spans="1:10" ht="16.5" customHeight="1" x14ac:dyDescent="0.3">
      <c r="A29" s="46" t="s">
        <v>244</v>
      </c>
      <c r="B29" s="93">
        <v>113.31000000000002</v>
      </c>
      <c r="C29" s="93">
        <v>-2.4</v>
      </c>
      <c r="D29" s="93">
        <v>-7.3499999999999979</v>
      </c>
      <c r="E29" s="93">
        <v>-5.99</v>
      </c>
      <c r="F29" s="93">
        <v>-5.25</v>
      </c>
      <c r="G29" s="93">
        <v>-14.98</v>
      </c>
      <c r="H29" s="93">
        <v>-11</v>
      </c>
      <c r="I29" s="93">
        <v>0</v>
      </c>
      <c r="J29" s="95">
        <v>160.28000000000003</v>
      </c>
    </row>
    <row r="30" spans="1:10" ht="16.5" customHeight="1" x14ac:dyDescent="0.3">
      <c r="A30" s="46" t="s">
        <v>245</v>
      </c>
      <c r="B30" s="142">
        <v>-50.162999999999997</v>
      </c>
      <c r="C30" s="142">
        <v>11.128999999999998</v>
      </c>
      <c r="D30" s="142">
        <v>-15.135000000000007</v>
      </c>
      <c r="E30" s="142">
        <v>73.539999999999992</v>
      </c>
      <c r="F30" s="142">
        <v>-199.077</v>
      </c>
      <c r="G30" s="142">
        <v>0</v>
      </c>
      <c r="H30" s="142">
        <v>0</v>
      </c>
      <c r="I30" s="142">
        <v>79.38000000000001</v>
      </c>
      <c r="J30" s="142">
        <v>0</v>
      </c>
    </row>
    <row r="31" spans="1:10" ht="16.5" customHeight="1" x14ac:dyDescent="0.3">
      <c r="A31" s="46" t="s">
        <v>246</v>
      </c>
      <c r="B31" s="93">
        <v>1.1626999999999992</v>
      </c>
      <c r="C31" s="93">
        <v>-70.799000000000007</v>
      </c>
      <c r="D31" s="93">
        <v>51.145499999999998</v>
      </c>
      <c r="E31" s="93">
        <v>-4.3182</v>
      </c>
      <c r="F31" s="93">
        <v>25.134399999999999</v>
      </c>
      <c r="G31" s="93">
        <v>0</v>
      </c>
      <c r="H31" s="93">
        <v>0</v>
      </c>
      <c r="I31" s="93">
        <v>0</v>
      </c>
      <c r="J31" s="95">
        <v>0</v>
      </c>
    </row>
    <row r="32" spans="1:10" ht="16.5" customHeight="1" x14ac:dyDescent="0.3">
      <c r="A32" s="46" t="s">
        <v>247</v>
      </c>
      <c r="B32" s="142">
        <v>8391</v>
      </c>
      <c r="C32" s="142">
        <v>-618</v>
      </c>
      <c r="D32" s="142">
        <v>8979</v>
      </c>
      <c r="E32" s="142">
        <v>-3332</v>
      </c>
      <c r="F32" s="142">
        <v>889</v>
      </c>
      <c r="G32" s="142">
        <v>2076</v>
      </c>
      <c r="H32" s="142">
        <v>461</v>
      </c>
      <c r="I32" s="142">
        <v>0</v>
      </c>
      <c r="J32" s="142">
        <v>-64</v>
      </c>
    </row>
    <row r="33" spans="1:10" ht="16.5" customHeight="1" x14ac:dyDescent="0.3">
      <c r="A33" s="46" t="s">
        <v>248</v>
      </c>
      <c r="B33" s="93">
        <v>68.219999999999914</v>
      </c>
      <c r="C33" s="93">
        <v>985.43</v>
      </c>
      <c r="D33" s="93">
        <v>-62.05</v>
      </c>
      <c r="E33" s="93">
        <v>1205.8600000000001</v>
      </c>
      <c r="F33" s="93">
        <v>-1414.76</v>
      </c>
      <c r="G33" s="93">
        <v>0</v>
      </c>
      <c r="H33" s="93">
        <v>-504.64000000000004</v>
      </c>
      <c r="I33" s="93">
        <v>0</v>
      </c>
      <c r="J33" s="95">
        <v>-141.62</v>
      </c>
    </row>
    <row r="34" spans="1:10" ht="16.5" customHeight="1" x14ac:dyDescent="0.3">
      <c r="A34" s="46" t="s">
        <v>249</v>
      </c>
      <c r="B34" s="142">
        <v>16346.05</v>
      </c>
      <c r="C34" s="142">
        <v>3606.14</v>
      </c>
      <c r="D34" s="142">
        <v>7905.8099999999995</v>
      </c>
      <c r="E34" s="142">
        <v>403.07999999999993</v>
      </c>
      <c r="F34" s="142">
        <v>475.52000000000004</v>
      </c>
      <c r="G34" s="142">
        <v>0</v>
      </c>
      <c r="H34" s="142">
        <v>0</v>
      </c>
      <c r="I34" s="142">
        <v>1342.56</v>
      </c>
      <c r="J34" s="142">
        <v>2612.94</v>
      </c>
    </row>
    <row r="35" spans="1:10" ht="16.5" customHeight="1" x14ac:dyDescent="0.3">
      <c r="A35" s="46" t="s">
        <v>250</v>
      </c>
      <c r="B35" s="93">
        <v>445.36999999999989</v>
      </c>
      <c r="C35" s="93">
        <v>-23.580000000000002</v>
      </c>
      <c r="D35" s="93">
        <v>232.21000000000004</v>
      </c>
      <c r="E35" s="93">
        <v>-3.1300000000000026</v>
      </c>
      <c r="F35" s="93">
        <v>-88.980000000000018</v>
      </c>
      <c r="G35" s="93">
        <v>70.88</v>
      </c>
      <c r="H35" s="93">
        <v>155.26</v>
      </c>
      <c r="I35" s="93">
        <v>25.48</v>
      </c>
      <c r="J35" s="95">
        <v>77.2</v>
      </c>
    </row>
    <row r="36" spans="1:10" ht="16.5" customHeight="1" x14ac:dyDescent="0.3">
      <c r="A36" s="46" t="s">
        <v>251</v>
      </c>
      <c r="B36" s="142">
        <v>-4878.42</v>
      </c>
      <c r="C36" s="142">
        <v>-20725.23</v>
      </c>
      <c r="D36" s="142">
        <v>2109.7700000000004</v>
      </c>
      <c r="E36" s="142">
        <v>-242.96000000000004</v>
      </c>
      <c r="F36" s="142">
        <v>3124.31</v>
      </c>
      <c r="G36" s="142">
        <v>-720.86</v>
      </c>
      <c r="H36" s="142">
        <v>9762.5300000000007</v>
      </c>
      <c r="I36" s="142">
        <v>-4825.03</v>
      </c>
      <c r="J36" s="142">
        <v>6639.0499999999993</v>
      </c>
    </row>
    <row r="37" spans="1:10" ht="16.5" customHeight="1" x14ac:dyDescent="0.3">
      <c r="A37" s="47" t="s">
        <v>77</v>
      </c>
      <c r="B37" s="96">
        <v>337038.81196109683</v>
      </c>
      <c r="C37" s="96">
        <v>-4527.6674839610787</v>
      </c>
      <c r="D37" s="96">
        <v>113241.92807725596</v>
      </c>
      <c r="E37" s="96">
        <v>78948.793740559515</v>
      </c>
      <c r="F37" s="96">
        <v>69464.538057680009</v>
      </c>
      <c r="G37" s="96">
        <v>-2862.34999444</v>
      </c>
      <c r="H37" s="96">
        <v>3863.7428943299828</v>
      </c>
      <c r="I37" s="96">
        <v>14116.361616089998</v>
      </c>
      <c r="J37" s="98">
        <v>64793.435052422807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qoxqjsDlyMpLj8oQbnOFaVa4uXagwpxzw0bZ7oI/x+WC55ZXez2aK89PaZChBUuJa9J6H38eCRoI+NEEvtso4w==" saltValue="1gq3s1BXMqzI0+0/vNiWOw==" spinCount="100000" sheet="1" objects="1" scenarios="1"/>
  <mergeCells count="1">
    <mergeCell ref="A1:B1"/>
  </mergeCells>
  <conditionalFormatting sqref="B8:J37">
    <cfRule type="cellIs" dxfId="224" priority="5" operator="between">
      <formula>0</formula>
      <formula>0.1</formula>
    </cfRule>
    <cfRule type="cellIs" dxfId="223" priority="6" operator="lessThan">
      <formula>0</formula>
    </cfRule>
    <cfRule type="cellIs" dxfId="222" priority="7" operator="greaterThanOrEqual">
      <formula>0.1</formula>
    </cfRule>
  </conditionalFormatting>
  <conditionalFormatting sqref="A1:XFD6 A38:XFD1048576 B8:XFD37 A7 K7:XFD7">
    <cfRule type="cellIs" dxfId="221" priority="4" operator="between">
      <formula>-0.1</formula>
      <formula>0</formula>
    </cfRule>
  </conditionalFormatting>
  <conditionalFormatting sqref="A8:A37">
    <cfRule type="cellIs" dxfId="220" priority="3" operator="between">
      <formula>-0.1</formula>
      <formula>0</formula>
    </cfRule>
  </conditionalFormatting>
  <conditionalFormatting sqref="C7:J7">
    <cfRule type="cellIs" dxfId="219" priority="2" operator="between">
      <formula>-0.1</formula>
      <formula>0</formula>
    </cfRule>
  </conditionalFormatting>
  <conditionalFormatting sqref="B7">
    <cfRule type="cellIs" dxfId="21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Contents'!B53</f>
        <v>Table 1.29</v>
      </c>
      <c r="B1" s="168"/>
      <c r="C1" s="59"/>
    </row>
    <row r="2" spans="1:9" ht="16.5" customHeight="1" x14ac:dyDescent="0.3">
      <c r="A2" s="4" t="str">
        <f>"UCITS: "&amp;"Net sales year to date as of "&amp;'Table of Contents'!A3:C3</f>
        <v>UCITS: Net sales year to date as of 2016:Q3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142">
        <v>-741.2059999999999</v>
      </c>
      <c r="C8" s="142">
        <v>179.816</v>
      </c>
      <c r="D8" s="142">
        <v>-1847.011</v>
      </c>
      <c r="E8" s="142">
        <v>1002.6850000000001</v>
      </c>
      <c r="F8" s="142">
        <v>4.7949999999999999</v>
      </c>
      <c r="G8" s="142">
        <v>-58.543000000000006</v>
      </c>
      <c r="H8" s="142">
        <v>27.088999999999992</v>
      </c>
      <c r="I8" s="143">
        <v>-50.036999999999999</v>
      </c>
    </row>
    <row r="9" spans="1:9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3">
      <c r="A10" s="46" t="s">
        <v>225</v>
      </c>
      <c r="B10" s="142">
        <v>57.470000000000006</v>
      </c>
      <c r="C10" s="142">
        <v>9.3699999999999992</v>
      </c>
      <c r="D10" s="142">
        <v>-0.29999999999999982</v>
      </c>
      <c r="E10" s="142">
        <v>45.480000000000004</v>
      </c>
      <c r="F10" s="142">
        <v>3.3200000000000003</v>
      </c>
      <c r="G10" s="142">
        <v>0</v>
      </c>
      <c r="H10" s="142">
        <v>0</v>
      </c>
      <c r="I10" s="143">
        <v>-0.42</v>
      </c>
    </row>
    <row r="11" spans="1:9" ht="16.5" customHeight="1" x14ac:dyDescent="0.3">
      <c r="A11" s="46" t="s">
        <v>226</v>
      </c>
      <c r="B11" s="93">
        <v>616.42999999999995</v>
      </c>
      <c r="C11" s="93">
        <v>-25.05</v>
      </c>
      <c r="D11" s="93">
        <v>345.3</v>
      </c>
      <c r="E11" s="93">
        <v>-14.200000000000001</v>
      </c>
      <c r="F11" s="93">
        <v>335.16</v>
      </c>
      <c r="G11" s="93">
        <v>0</v>
      </c>
      <c r="H11" s="93">
        <v>0</v>
      </c>
      <c r="I11" s="95">
        <v>-24.779999999999998</v>
      </c>
    </row>
    <row r="12" spans="1:9" ht="16.5" customHeight="1" x14ac:dyDescent="0.3">
      <c r="A12" s="46" t="s">
        <v>227</v>
      </c>
      <c r="B12" s="142">
        <v>26.6327</v>
      </c>
      <c r="C12" s="142">
        <v>20.666</v>
      </c>
      <c r="D12" s="142">
        <v>-0.44229999999999997</v>
      </c>
      <c r="E12" s="142">
        <v>6.8000000000000007</v>
      </c>
      <c r="F12" s="142">
        <v>0</v>
      </c>
      <c r="G12" s="142">
        <v>0</v>
      </c>
      <c r="H12" s="142">
        <v>0</v>
      </c>
      <c r="I12" s="143">
        <v>-0.39100000000000001</v>
      </c>
    </row>
    <row r="13" spans="1:9" ht="16.5" customHeight="1" x14ac:dyDescent="0.3">
      <c r="A13" s="46" t="s">
        <v>228</v>
      </c>
      <c r="B13" s="93">
        <v>645.15</v>
      </c>
      <c r="C13" s="93">
        <v>86.85</v>
      </c>
      <c r="D13" s="93">
        <v>151.76</v>
      </c>
      <c r="E13" s="93">
        <v>308.67</v>
      </c>
      <c r="F13" s="93">
        <v>-1.6599999999999997</v>
      </c>
      <c r="G13" s="93">
        <v>-0.08</v>
      </c>
      <c r="H13" s="93">
        <v>0</v>
      </c>
      <c r="I13" s="95">
        <v>99.62</v>
      </c>
    </row>
    <row r="14" spans="1:9" ht="16.5" customHeight="1" x14ac:dyDescent="0.3">
      <c r="A14" s="46" t="s">
        <v>229</v>
      </c>
      <c r="B14" s="142">
        <v>4927.28</v>
      </c>
      <c r="C14" s="142">
        <v>2110.12</v>
      </c>
      <c r="D14" s="142">
        <v>1737.5</v>
      </c>
      <c r="E14" s="142">
        <v>1080.44</v>
      </c>
      <c r="F14" s="142">
        <v>1.5900000000000003</v>
      </c>
      <c r="G14" s="142">
        <v>0</v>
      </c>
      <c r="H14" s="142">
        <v>0</v>
      </c>
      <c r="I14" s="143">
        <v>-2.37</v>
      </c>
    </row>
    <row r="15" spans="1:9" ht="16.5" customHeight="1" x14ac:dyDescent="0.3">
      <c r="A15" s="46" t="s">
        <v>230</v>
      </c>
      <c r="B15" s="93">
        <v>1091.1630213999997</v>
      </c>
      <c r="C15" s="93">
        <v>-126.3956609</v>
      </c>
      <c r="D15" s="93">
        <v>969.20551539999997</v>
      </c>
      <c r="E15" s="93">
        <v>210.83263691999997</v>
      </c>
      <c r="F15" s="93">
        <v>67.812651000000017</v>
      </c>
      <c r="G15" s="93">
        <v>0</v>
      </c>
      <c r="H15" s="93">
        <v>0</v>
      </c>
      <c r="I15" s="95">
        <v>-30.29212192</v>
      </c>
    </row>
    <row r="16" spans="1:9" ht="16.5" customHeight="1" x14ac:dyDescent="0.3">
      <c r="A16" s="46" t="s">
        <v>231</v>
      </c>
      <c r="B16" s="142">
        <v>19400</v>
      </c>
      <c r="C16" s="142">
        <v>-5400</v>
      </c>
      <c r="D16" s="142">
        <v>4300</v>
      </c>
      <c r="E16" s="142">
        <v>-4200</v>
      </c>
      <c r="F16" s="142">
        <v>26500</v>
      </c>
      <c r="G16" s="142">
        <v>-1800</v>
      </c>
      <c r="H16" s="142">
        <v>0</v>
      </c>
      <c r="I16" s="143">
        <v>0</v>
      </c>
    </row>
    <row r="17" spans="1:9" ht="16.5" customHeight="1" x14ac:dyDescent="0.3">
      <c r="A17" s="46" t="s">
        <v>232</v>
      </c>
      <c r="B17" s="93">
        <v>8398.259</v>
      </c>
      <c r="C17" s="93">
        <v>1088.6179999999999</v>
      </c>
      <c r="D17" s="93">
        <v>3608.806</v>
      </c>
      <c r="E17" s="93">
        <v>3535.4480000000003</v>
      </c>
      <c r="F17" s="93">
        <v>-274.81599999999997</v>
      </c>
      <c r="G17" s="93">
        <v>13.794</v>
      </c>
      <c r="H17" s="93">
        <v>136.398</v>
      </c>
      <c r="I17" s="95">
        <v>290.01100000000008</v>
      </c>
    </row>
    <row r="18" spans="1:9" ht="16.5" customHeight="1" x14ac:dyDescent="0.3">
      <c r="A18" s="46" t="s">
        <v>233</v>
      </c>
      <c r="B18" s="142">
        <v>-157.72899999999998</v>
      </c>
      <c r="C18" s="142">
        <v>-70.304000000000002</v>
      </c>
      <c r="D18" s="142">
        <v>-2.6910000000000007</v>
      </c>
      <c r="E18" s="142">
        <v>-65.043999999999997</v>
      </c>
      <c r="F18" s="142">
        <v>68.268000000000001</v>
      </c>
      <c r="G18" s="142">
        <v>0</v>
      </c>
      <c r="H18" s="142">
        <v>0</v>
      </c>
      <c r="I18" s="143">
        <v>-87.957999999999998</v>
      </c>
    </row>
    <row r="19" spans="1:9" ht="16.5" customHeight="1" x14ac:dyDescent="0.3">
      <c r="A19" s="46" t="s">
        <v>234</v>
      </c>
      <c r="B19" s="93">
        <v>85.77</v>
      </c>
      <c r="C19" s="93">
        <v>4.6499999999999995</v>
      </c>
      <c r="D19" s="93">
        <v>35.89</v>
      </c>
      <c r="E19" s="93">
        <v>-0.72</v>
      </c>
      <c r="F19" s="93">
        <v>0</v>
      </c>
      <c r="G19" s="93">
        <v>0</v>
      </c>
      <c r="H19" s="93">
        <v>51.349999999999994</v>
      </c>
      <c r="I19" s="95">
        <v>-5.4200000000000008</v>
      </c>
    </row>
    <row r="20" spans="1:9" ht="16.5" customHeight="1" x14ac:dyDescent="0.3">
      <c r="A20" s="46" t="s">
        <v>235</v>
      </c>
      <c r="B20" s="142">
        <v>70052</v>
      </c>
      <c r="C20" s="142">
        <v>12074</v>
      </c>
      <c r="D20" s="142">
        <v>35610</v>
      </c>
      <c r="E20" s="142">
        <v>8875</v>
      </c>
      <c r="F20" s="142">
        <v>12367</v>
      </c>
      <c r="G20" s="142">
        <v>0</v>
      </c>
      <c r="H20" s="142">
        <v>0</v>
      </c>
      <c r="I20" s="143">
        <v>1126</v>
      </c>
    </row>
    <row r="21" spans="1:9" ht="16.5" customHeight="1" x14ac:dyDescent="0.3">
      <c r="A21" s="46" t="s">
        <v>236</v>
      </c>
      <c r="B21" s="93">
        <v>4531.4200000000101</v>
      </c>
      <c r="C21" s="93">
        <v>-1051.52999999998</v>
      </c>
      <c r="D21" s="93">
        <v>152.3600000000099</v>
      </c>
      <c r="E21" s="93">
        <v>12811.72000000001</v>
      </c>
      <c r="F21" s="93">
        <v>-1074.1300000000001</v>
      </c>
      <c r="G21" s="93">
        <v>-152.91</v>
      </c>
      <c r="H21" s="93">
        <v>-6154.0899999999992</v>
      </c>
      <c r="I21" s="95">
        <v>0</v>
      </c>
    </row>
    <row r="22" spans="1:9" ht="16.5" customHeight="1" x14ac:dyDescent="0.3">
      <c r="A22" s="46" t="s">
        <v>237</v>
      </c>
      <c r="B22" s="142">
        <v>-1322.42</v>
      </c>
      <c r="C22" s="142">
        <v>-335.18999999999994</v>
      </c>
      <c r="D22" s="142">
        <v>-508.37</v>
      </c>
      <c r="E22" s="142">
        <v>-131.37</v>
      </c>
      <c r="F22" s="142">
        <v>-426.91</v>
      </c>
      <c r="G22" s="142">
        <v>0</v>
      </c>
      <c r="H22" s="142">
        <v>13.99</v>
      </c>
      <c r="I22" s="143">
        <v>65.439999999999984</v>
      </c>
    </row>
    <row r="23" spans="1:9" ht="16.5" customHeight="1" x14ac:dyDescent="0.3">
      <c r="A23" s="46" t="s">
        <v>238</v>
      </c>
      <c r="B23" s="93">
        <v>73924</v>
      </c>
      <c r="C23" s="93">
        <v>-10235.000000000015</v>
      </c>
      <c r="D23" s="93">
        <v>36728</v>
      </c>
      <c r="E23" s="93">
        <v>13910.000000000011</v>
      </c>
      <c r="F23" s="93">
        <v>28359</v>
      </c>
      <c r="G23" s="93">
        <v>0</v>
      </c>
      <c r="H23" s="93">
        <v>0</v>
      </c>
      <c r="I23" s="95">
        <v>5162</v>
      </c>
    </row>
    <row r="24" spans="1:9" ht="16.5" customHeight="1" x14ac:dyDescent="0.3">
      <c r="A24" s="46" t="s">
        <v>239</v>
      </c>
      <c r="B24" s="142">
        <v>-399.48021250609997</v>
      </c>
      <c r="C24" s="142">
        <v>-3.7075110000000002</v>
      </c>
      <c r="D24" s="142">
        <v>-185.29532386658622</v>
      </c>
      <c r="E24" s="142">
        <v>75.355934669999996</v>
      </c>
      <c r="F24" s="142">
        <v>-48.173000000000002</v>
      </c>
      <c r="G24" s="142">
        <v>0</v>
      </c>
      <c r="H24" s="142">
        <v>-2.4519997199999999</v>
      </c>
      <c r="I24" s="143">
        <v>-235.20831258947942</v>
      </c>
    </row>
    <row r="25" spans="1:9" ht="16.5" customHeight="1" x14ac:dyDescent="0.3">
      <c r="A25" s="46" t="s">
        <v>240</v>
      </c>
      <c r="B25" s="93">
        <v>-3256</v>
      </c>
      <c r="C25" s="93">
        <v>-1075</v>
      </c>
      <c r="D25" s="93">
        <v>-2467</v>
      </c>
      <c r="E25" s="93">
        <v>327</v>
      </c>
      <c r="F25" s="93">
        <v>0</v>
      </c>
      <c r="G25" s="93">
        <v>0</v>
      </c>
      <c r="H25" s="93">
        <v>0</v>
      </c>
      <c r="I25" s="95">
        <v>-41</v>
      </c>
    </row>
    <row r="26" spans="1:9" ht="16.5" customHeight="1" x14ac:dyDescent="0.3">
      <c r="A26" s="46" t="s">
        <v>241</v>
      </c>
      <c r="B26" s="142">
        <v>4274.3900000000003</v>
      </c>
      <c r="C26" s="142">
        <v>688.56999999999994</v>
      </c>
      <c r="D26" s="142">
        <v>2295.6999999999998</v>
      </c>
      <c r="E26" s="142">
        <v>-131.88</v>
      </c>
      <c r="F26" s="142">
        <v>1395.5</v>
      </c>
      <c r="G26" s="142">
        <v>0</v>
      </c>
      <c r="H26" s="142">
        <v>0</v>
      </c>
      <c r="I26" s="143">
        <v>26.5</v>
      </c>
    </row>
    <row r="27" spans="1:9" ht="16.5" customHeight="1" x14ac:dyDescent="0.3">
      <c r="A27" s="46" t="s">
        <v>242</v>
      </c>
      <c r="B27" s="93">
        <v>-628.56999999999994</v>
      </c>
      <c r="C27" s="93">
        <v>-434.03000000000003</v>
      </c>
      <c r="D27" s="93">
        <v>-40.94</v>
      </c>
      <c r="E27" s="93">
        <v>-348.59</v>
      </c>
      <c r="F27" s="93">
        <v>32.489999999999988</v>
      </c>
      <c r="G27" s="93">
        <v>0</v>
      </c>
      <c r="H27" s="93">
        <v>98.87</v>
      </c>
      <c r="I27" s="95">
        <v>63.629999999999995</v>
      </c>
    </row>
    <row r="28" spans="1:9" ht="16.5" customHeight="1" x14ac:dyDescent="0.3">
      <c r="A28" s="46" t="s">
        <v>243</v>
      </c>
      <c r="B28" s="142">
        <v>-489.9922572804</v>
      </c>
      <c r="C28" s="142">
        <v>-70.921814510100006</v>
      </c>
      <c r="D28" s="142">
        <v>-56.573652899999992</v>
      </c>
      <c r="E28" s="142">
        <v>-224.95044101029998</v>
      </c>
      <c r="F28" s="142">
        <v>-404.65819302</v>
      </c>
      <c r="G28" s="142">
        <v>0</v>
      </c>
      <c r="H28" s="142">
        <v>0</v>
      </c>
      <c r="I28" s="143">
        <v>267.11184415999998</v>
      </c>
    </row>
    <row r="29" spans="1:9" ht="16.5" customHeight="1" x14ac:dyDescent="0.3">
      <c r="A29" s="46" t="s">
        <v>244</v>
      </c>
      <c r="B29" s="93">
        <v>109.30000000000001</v>
      </c>
      <c r="C29" s="93">
        <v>-3.3</v>
      </c>
      <c r="D29" s="93">
        <v>-7.3499999999999979</v>
      </c>
      <c r="E29" s="93">
        <v>-7.15</v>
      </c>
      <c r="F29" s="93">
        <v>-5.25</v>
      </c>
      <c r="G29" s="93">
        <v>-14.98</v>
      </c>
      <c r="H29" s="93">
        <v>-12.84</v>
      </c>
      <c r="I29" s="95">
        <v>160.17000000000002</v>
      </c>
    </row>
    <row r="30" spans="1:9" ht="16.5" customHeight="1" x14ac:dyDescent="0.3">
      <c r="A30" s="46" t="s">
        <v>245</v>
      </c>
      <c r="B30" s="142">
        <v>30.248999999999995</v>
      </c>
      <c r="C30" s="142">
        <v>9.1789999999999985</v>
      </c>
      <c r="D30" s="142">
        <v>-17.555000000000007</v>
      </c>
      <c r="E30" s="142">
        <v>58.605999999999995</v>
      </c>
      <c r="F30" s="142">
        <v>-19.981000000000002</v>
      </c>
      <c r="G30" s="142">
        <v>0</v>
      </c>
      <c r="H30" s="142">
        <v>0</v>
      </c>
      <c r="I30" s="143">
        <v>0</v>
      </c>
    </row>
    <row r="31" spans="1:9" ht="16.5" customHeight="1" x14ac:dyDescent="0.3">
      <c r="A31" s="46" t="s">
        <v>246</v>
      </c>
      <c r="B31" s="93">
        <v>1.1626999999999992</v>
      </c>
      <c r="C31" s="93">
        <v>-70.799000000000007</v>
      </c>
      <c r="D31" s="93">
        <v>51.145499999999998</v>
      </c>
      <c r="E31" s="93">
        <v>-4.3182</v>
      </c>
      <c r="F31" s="93">
        <v>25.134399999999999</v>
      </c>
      <c r="G31" s="93">
        <v>0</v>
      </c>
      <c r="H31" s="93">
        <v>0</v>
      </c>
      <c r="I31" s="95">
        <v>0</v>
      </c>
    </row>
    <row r="32" spans="1:9" ht="16.5" customHeight="1" x14ac:dyDescent="0.3">
      <c r="A32" s="46" t="s">
        <v>247</v>
      </c>
      <c r="B32" s="142">
        <v>1473</v>
      </c>
      <c r="C32" s="142">
        <v>-1013</v>
      </c>
      <c r="D32" s="142">
        <v>4660</v>
      </c>
      <c r="E32" s="142">
        <v>-3259</v>
      </c>
      <c r="F32" s="142">
        <v>881</v>
      </c>
      <c r="G32" s="142">
        <v>-110</v>
      </c>
      <c r="H32" s="142">
        <v>314</v>
      </c>
      <c r="I32" s="143">
        <v>0</v>
      </c>
    </row>
    <row r="33" spans="1:9" ht="16.5" customHeight="1" x14ac:dyDescent="0.3">
      <c r="A33" s="46" t="s">
        <v>248</v>
      </c>
      <c r="B33" s="93">
        <v>398.55999999999995</v>
      </c>
      <c r="C33" s="93">
        <v>891.52</v>
      </c>
      <c r="D33" s="93">
        <v>-2.6800000000000068</v>
      </c>
      <c r="E33" s="93">
        <v>908.89</v>
      </c>
      <c r="F33" s="93">
        <v>-1410.78</v>
      </c>
      <c r="G33" s="93">
        <v>0</v>
      </c>
      <c r="H33" s="93">
        <v>5.6400000000000006</v>
      </c>
      <c r="I33" s="95">
        <v>5.97</v>
      </c>
    </row>
    <row r="34" spans="1:9" ht="16.5" customHeight="1" x14ac:dyDescent="0.3">
      <c r="A34" s="46" t="s">
        <v>249</v>
      </c>
      <c r="B34" s="142">
        <v>12390.529999999999</v>
      </c>
      <c r="C34" s="142">
        <v>3606.14</v>
      </c>
      <c r="D34" s="142">
        <v>7905.8099999999995</v>
      </c>
      <c r="E34" s="142">
        <v>403.07999999999993</v>
      </c>
      <c r="F34" s="142">
        <v>475.52000000000004</v>
      </c>
      <c r="G34" s="142">
        <v>0</v>
      </c>
      <c r="H34" s="142">
        <v>0</v>
      </c>
      <c r="I34" s="143">
        <v>0</v>
      </c>
    </row>
    <row r="35" spans="1:9" ht="16.5" customHeight="1" x14ac:dyDescent="0.3">
      <c r="A35" s="46" t="s">
        <v>250</v>
      </c>
      <c r="B35" s="93">
        <v>398.65999999999991</v>
      </c>
      <c r="C35" s="93">
        <v>-23.580000000000002</v>
      </c>
      <c r="D35" s="93">
        <v>232.21000000000004</v>
      </c>
      <c r="E35" s="93">
        <v>-3.1300000000000026</v>
      </c>
      <c r="F35" s="93">
        <v>-88.980000000000018</v>
      </c>
      <c r="G35" s="93">
        <v>70.88</v>
      </c>
      <c r="H35" s="93">
        <v>155.26</v>
      </c>
      <c r="I35" s="95">
        <v>55.980000000000004</v>
      </c>
    </row>
    <row r="36" spans="1:9" ht="16.5" customHeight="1" x14ac:dyDescent="0.3">
      <c r="A36" s="46" t="s">
        <v>251</v>
      </c>
      <c r="B36" s="142">
        <v>-2461.3499999999995</v>
      </c>
      <c r="C36" s="142">
        <v>-21503.47</v>
      </c>
      <c r="D36" s="142">
        <v>2141.4000000000005</v>
      </c>
      <c r="E36" s="142">
        <v>-1495.0100000000002</v>
      </c>
      <c r="F36" s="142">
        <v>3221.1</v>
      </c>
      <c r="G36" s="142">
        <v>-76.349999999999994</v>
      </c>
      <c r="H36" s="142">
        <v>9582.16</v>
      </c>
      <c r="I36" s="143">
        <v>5668.8099999999995</v>
      </c>
    </row>
    <row r="37" spans="1:9" ht="16.5" customHeight="1" x14ac:dyDescent="0.3">
      <c r="A37" s="47" t="s">
        <v>77</v>
      </c>
      <c r="B37" s="96">
        <v>193374.67895161291</v>
      </c>
      <c r="C37" s="96">
        <v>-20671.778986409998</v>
      </c>
      <c r="D37" s="96">
        <v>95788.878738633313</v>
      </c>
      <c r="E37" s="96">
        <v>33674.644930579612</v>
      </c>
      <c r="F37" s="96">
        <v>69982.351857980015</v>
      </c>
      <c r="G37" s="96">
        <v>-2128.1890000000003</v>
      </c>
      <c r="H37" s="96">
        <v>4215.3750002799807</v>
      </c>
      <c r="I37" s="98">
        <v>12513.366409650509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d2D+0d6rt8NZzjWqRED2pBCh+QHoR3CEkTL9lcWBV5Bu1grzhyx7ZK3lZqTWyNyovtTX526wCAAPj+KXWIfRuA==" saltValue="PVxAni0okF2RW0SpudW0Jg==" spinCount="100000" sheet="1" objects="1" scenarios="1"/>
  <mergeCells count="1">
    <mergeCell ref="A1:B1"/>
  </mergeCells>
  <conditionalFormatting sqref="B8:I37">
    <cfRule type="cellIs" dxfId="217" priority="42" operator="between">
      <formula>0</formula>
      <formula>0.1</formula>
    </cfRule>
    <cfRule type="cellIs" dxfId="216" priority="43" operator="lessThan">
      <formula>0</formula>
    </cfRule>
    <cfRule type="cellIs" dxfId="215" priority="44" operator="greaterThanOrEqual">
      <formula>0.1</formula>
    </cfRule>
  </conditionalFormatting>
  <conditionalFormatting sqref="A1:XFD1 A3:XFD6 B2:XFD2 A38:XFD1048576 B8:XFD37 A7 J7:XFD7">
    <cfRule type="cellIs" dxfId="214" priority="41" operator="between">
      <formula>-0.1</formula>
      <formula>0</formula>
    </cfRule>
  </conditionalFormatting>
  <conditionalFormatting sqref="A2">
    <cfRule type="cellIs" dxfId="213" priority="40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C7:I7">
    <cfRule type="cellIs" dxfId="211" priority="2" operator="between">
      <formula>-0.1</formula>
      <formula>0</formula>
    </cfRule>
  </conditionalFormatting>
  <conditionalFormatting sqref="B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68" t="str">
        <f>'Table of Contents'!B54</f>
        <v>Table 1.30</v>
      </c>
      <c r="B1" s="168"/>
      <c r="C1" s="59"/>
    </row>
    <row r="2" spans="1:10" ht="16.5" customHeight="1" x14ac:dyDescent="0.3">
      <c r="A2" s="4" t="str">
        <f>"AIF: "&amp;"Net sales year to date as of "&amp;'Table of Contents'!A3:C3</f>
        <v>AIF: Net sales year to date as of 2016:Q3</v>
      </c>
      <c r="C2" s="60"/>
      <c r="D2" s="62"/>
    </row>
    <row r="3" spans="1:10" ht="16.5" customHeight="1" x14ac:dyDescent="0.3">
      <c r="A3" s="2" t="s">
        <v>76</v>
      </c>
      <c r="C3" s="60"/>
    </row>
    <row r="4" spans="1:10" ht="16.5" customHeight="1" x14ac:dyDescent="0.3">
      <c r="A4" s="60"/>
      <c r="B4" s="60"/>
      <c r="C4" s="60"/>
    </row>
    <row r="5" spans="1:10" ht="16.5" customHeight="1" x14ac:dyDescent="0.3">
      <c r="A5" s="60"/>
      <c r="B5" s="60"/>
      <c r="C5" s="60"/>
    </row>
    <row r="6" spans="1:10" ht="16.5" customHeight="1" x14ac:dyDescent="0.3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142">
        <v>1082.5889999999999</v>
      </c>
      <c r="C8" s="142">
        <v>-38.748000000000005</v>
      </c>
      <c r="D8" s="142">
        <v>22.550000000000011</v>
      </c>
      <c r="E8" s="142">
        <v>513.95999999999992</v>
      </c>
      <c r="F8" s="142">
        <v>0</v>
      </c>
      <c r="G8" s="142">
        <v>-274.73700000000002</v>
      </c>
      <c r="H8" s="142">
        <v>27.489000000000004</v>
      </c>
      <c r="I8" s="142">
        <v>820.75599999999997</v>
      </c>
      <c r="J8" s="142">
        <v>11.318999999999999</v>
      </c>
    </row>
    <row r="9" spans="1:10" ht="16.5" customHeight="1" x14ac:dyDescent="0.3">
      <c r="A9" s="46" t="s">
        <v>224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3">
      <c r="A10" s="46" t="s">
        <v>225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3">
      <c r="A11" s="46" t="s">
        <v>226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3">
      <c r="A12" s="46" t="s">
        <v>227</v>
      </c>
      <c r="B12" s="142">
        <v>121.69000000000001</v>
      </c>
      <c r="C12" s="142">
        <v>23.169999999999998</v>
      </c>
      <c r="D12" s="142">
        <v>0</v>
      </c>
      <c r="E12" s="142">
        <v>79.772999999999982</v>
      </c>
      <c r="F12" s="142">
        <v>0</v>
      </c>
      <c r="G12" s="142">
        <v>0</v>
      </c>
      <c r="H12" s="142">
        <v>0</v>
      </c>
      <c r="I12" s="142">
        <v>-6.2550000000000008</v>
      </c>
      <c r="J12" s="142">
        <v>25.001999999999999</v>
      </c>
    </row>
    <row r="13" spans="1:10" ht="16.5" customHeight="1" x14ac:dyDescent="0.3">
      <c r="A13" s="46" t="s">
        <v>228</v>
      </c>
      <c r="B13" s="93">
        <v>123.69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123.69</v>
      </c>
      <c r="J13" s="93">
        <v>0</v>
      </c>
    </row>
    <row r="14" spans="1:10" ht="16.5" customHeight="1" x14ac:dyDescent="0.3">
      <c r="A14" s="46" t="s">
        <v>229</v>
      </c>
      <c r="B14" s="142">
        <v>-653.81999999999994</v>
      </c>
      <c r="C14" s="142">
        <v>-160.24</v>
      </c>
      <c r="D14" s="142">
        <v>-5232.1000000000004</v>
      </c>
      <c r="E14" s="142">
        <v>4086.6800000000003</v>
      </c>
      <c r="F14" s="142">
        <v>-60.039999999999992</v>
      </c>
      <c r="G14" s="142">
        <v>0</v>
      </c>
      <c r="H14" s="142">
        <v>-25.510000000000005</v>
      </c>
      <c r="I14" s="142">
        <v>0</v>
      </c>
      <c r="J14" s="142">
        <v>737.39</v>
      </c>
    </row>
    <row r="15" spans="1:10" ht="16.5" customHeight="1" x14ac:dyDescent="0.3">
      <c r="A15" s="46" t="s">
        <v>230</v>
      </c>
      <c r="B15" s="93">
        <v>785.49809189999996</v>
      </c>
      <c r="C15" s="93">
        <v>-398.16017149999999</v>
      </c>
      <c r="D15" s="93">
        <v>292.80736543</v>
      </c>
      <c r="E15" s="93">
        <v>352.69874089000001</v>
      </c>
      <c r="F15" s="93">
        <v>12.136354189999995</v>
      </c>
      <c r="G15" s="93">
        <v>-27.050929</v>
      </c>
      <c r="H15" s="93">
        <v>0</v>
      </c>
      <c r="I15" s="93">
        <v>4.2109411300000001</v>
      </c>
      <c r="J15" s="93">
        <v>548.85579050000001</v>
      </c>
    </row>
    <row r="16" spans="1:10" ht="16.5" customHeight="1" x14ac:dyDescent="0.3">
      <c r="A16" s="46" t="s">
        <v>231</v>
      </c>
      <c r="B16" s="142">
        <v>8700</v>
      </c>
      <c r="C16" s="142">
        <v>-1800</v>
      </c>
      <c r="D16" s="142">
        <v>2400</v>
      </c>
      <c r="E16" s="142">
        <v>9600</v>
      </c>
      <c r="F16" s="142">
        <v>300</v>
      </c>
      <c r="G16" s="142">
        <v>-1800</v>
      </c>
      <c r="H16" s="142">
        <v>0</v>
      </c>
      <c r="I16" s="142">
        <v>0</v>
      </c>
      <c r="J16" s="142">
        <v>0</v>
      </c>
    </row>
    <row r="17" spans="1:10" ht="16.5" customHeight="1" x14ac:dyDescent="0.3">
      <c r="A17" s="46" t="s">
        <v>232</v>
      </c>
      <c r="B17" s="93">
        <v>67117.930000000008</v>
      </c>
      <c r="C17" s="93">
        <v>6318.7049999999999</v>
      </c>
      <c r="D17" s="93">
        <v>13711.578</v>
      </c>
      <c r="E17" s="93">
        <v>26755.417999999998</v>
      </c>
      <c r="F17" s="93">
        <v>-1175.6589999999999</v>
      </c>
      <c r="G17" s="93">
        <v>0</v>
      </c>
      <c r="H17" s="93">
        <v>-185.90100000000001</v>
      </c>
      <c r="I17" s="93">
        <v>8736.4779999999992</v>
      </c>
      <c r="J17" s="93">
        <v>12957.311</v>
      </c>
    </row>
    <row r="18" spans="1:10" ht="16.5" customHeight="1" x14ac:dyDescent="0.3">
      <c r="A18" s="46" t="s">
        <v>233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3">
      <c r="A19" s="46" t="s">
        <v>234</v>
      </c>
      <c r="B19" s="93">
        <v>-632.53</v>
      </c>
      <c r="C19" s="93">
        <v>-30.91</v>
      </c>
      <c r="D19" s="93">
        <v>-46.199999999999989</v>
      </c>
      <c r="E19" s="93">
        <v>-11.570000000000007</v>
      </c>
      <c r="F19" s="93">
        <v>-981.61999999999989</v>
      </c>
      <c r="G19" s="93">
        <v>-102.9</v>
      </c>
      <c r="H19" s="93">
        <v>145.64000000000001</v>
      </c>
      <c r="I19" s="93">
        <v>394.61</v>
      </c>
      <c r="J19" s="93">
        <v>0.4300000000000006</v>
      </c>
    </row>
    <row r="20" spans="1:10" ht="16.5" customHeight="1" x14ac:dyDescent="0.3">
      <c r="A20" s="46" t="s">
        <v>235</v>
      </c>
      <c r="B20" s="142">
        <v>13625</v>
      </c>
      <c r="C20" s="142">
        <v>0</v>
      </c>
      <c r="D20" s="142">
        <v>0</v>
      </c>
      <c r="E20" s="142">
        <v>0</v>
      </c>
      <c r="F20" s="142">
        <v>900</v>
      </c>
      <c r="G20" s="142">
        <v>0</v>
      </c>
      <c r="H20" s="142">
        <v>0</v>
      </c>
      <c r="I20" s="142">
        <v>1140</v>
      </c>
      <c r="J20" s="142">
        <v>11585</v>
      </c>
    </row>
    <row r="21" spans="1:10" ht="16.5" customHeight="1" x14ac:dyDescent="0.3">
      <c r="A21" s="46" t="s">
        <v>236</v>
      </c>
      <c r="B21" s="93">
        <v>-152.54000000000102</v>
      </c>
      <c r="C21" s="93">
        <v>0</v>
      </c>
      <c r="D21" s="93">
        <v>73.259999999998996</v>
      </c>
      <c r="E21" s="93">
        <v>515.22</v>
      </c>
      <c r="F21" s="93">
        <v>0</v>
      </c>
      <c r="G21" s="93">
        <v>0</v>
      </c>
      <c r="H21" s="93">
        <v>-541.91</v>
      </c>
      <c r="I21" s="93">
        <v>0</v>
      </c>
      <c r="J21" s="93">
        <v>-199.10999999999999</v>
      </c>
    </row>
    <row r="22" spans="1:10" ht="16.5" customHeight="1" x14ac:dyDescent="0.3">
      <c r="A22" s="46" t="s">
        <v>237</v>
      </c>
      <c r="B22" s="142">
        <v>110.2</v>
      </c>
      <c r="C22" s="142">
        <v>-38.29</v>
      </c>
      <c r="D22" s="142">
        <v>114.09</v>
      </c>
      <c r="E22" s="142">
        <v>-48.649999999999991</v>
      </c>
      <c r="F22" s="142">
        <v>0</v>
      </c>
      <c r="G22" s="142">
        <v>0</v>
      </c>
      <c r="H22" s="142">
        <v>18.73</v>
      </c>
      <c r="I22" s="142">
        <v>19.68</v>
      </c>
      <c r="J22" s="142">
        <v>44.629999999999995</v>
      </c>
    </row>
    <row r="23" spans="1:10" ht="16.5" customHeight="1" x14ac:dyDescent="0.3">
      <c r="A23" s="46" t="s">
        <v>238</v>
      </c>
      <c r="B23" s="93">
        <v>19798</v>
      </c>
      <c r="C23" s="93">
        <v>-3407</v>
      </c>
      <c r="D23" s="93">
        <v>4576</v>
      </c>
      <c r="E23" s="93">
        <v>2230</v>
      </c>
      <c r="F23" s="93">
        <v>660</v>
      </c>
      <c r="G23" s="93">
        <v>0</v>
      </c>
      <c r="H23" s="93">
        <v>0</v>
      </c>
      <c r="I23" s="93">
        <v>4199</v>
      </c>
      <c r="J23" s="93">
        <v>11540</v>
      </c>
    </row>
    <row r="24" spans="1:10" ht="16.5" customHeight="1" x14ac:dyDescent="0.3">
      <c r="A24" s="46" t="s">
        <v>239</v>
      </c>
      <c r="B24" s="142">
        <v>50.153655954015051</v>
      </c>
      <c r="C24" s="142">
        <v>282.87566613892812</v>
      </c>
      <c r="D24" s="142">
        <v>-12.206649857345999</v>
      </c>
      <c r="E24" s="142">
        <v>22.6066231</v>
      </c>
      <c r="F24" s="142">
        <v>0</v>
      </c>
      <c r="G24" s="142">
        <v>0</v>
      </c>
      <c r="H24" s="142">
        <v>2.3630149999999999</v>
      </c>
      <c r="I24" s="142">
        <v>27.031674959999997</v>
      </c>
      <c r="J24" s="142">
        <v>-272.51667338756874</v>
      </c>
    </row>
    <row r="25" spans="1:10" ht="16.5" customHeight="1" x14ac:dyDescent="0.3">
      <c r="A25" s="46" t="s">
        <v>240</v>
      </c>
      <c r="B25" s="93">
        <v>24241</v>
      </c>
      <c r="C25" s="93">
        <v>14274</v>
      </c>
      <c r="D25" s="93">
        <v>-2837</v>
      </c>
      <c r="E25" s="93">
        <v>-386</v>
      </c>
      <c r="F25" s="93">
        <v>0</v>
      </c>
      <c r="G25" s="93">
        <v>0</v>
      </c>
      <c r="H25" s="93">
        <v>0</v>
      </c>
      <c r="I25" s="93">
        <v>2026</v>
      </c>
      <c r="J25" s="93">
        <v>11164</v>
      </c>
    </row>
    <row r="26" spans="1:10" ht="16.5" customHeight="1" x14ac:dyDescent="0.3">
      <c r="A26" s="46" t="s">
        <v>241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3">
      <c r="A27" s="46" t="s">
        <v>242</v>
      </c>
      <c r="B27" s="93">
        <v>1844.82</v>
      </c>
      <c r="C27" s="93">
        <v>-149.66</v>
      </c>
      <c r="D27" s="93">
        <v>427.77</v>
      </c>
      <c r="E27" s="93">
        <v>84.800000000000011</v>
      </c>
      <c r="F27" s="93">
        <v>260.12</v>
      </c>
      <c r="G27" s="93">
        <v>0</v>
      </c>
      <c r="H27" s="93">
        <v>388.97</v>
      </c>
      <c r="I27" s="93">
        <v>8.77</v>
      </c>
      <c r="J27" s="93">
        <v>824.07</v>
      </c>
    </row>
    <row r="28" spans="1:10" ht="16.5" customHeight="1" x14ac:dyDescent="0.3">
      <c r="A28" s="46" t="s">
        <v>243</v>
      </c>
      <c r="B28" s="142">
        <v>-593.96573836999994</v>
      </c>
      <c r="C28" s="142">
        <v>-1.6309921900000002</v>
      </c>
      <c r="D28" s="142">
        <v>-267.91937694999996</v>
      </c>
      <c r="E28" s="142">
        <v>-12.90155401</v>
      </c>
      <c r="F28" s="142">
        <v>-160.88515448999999</v>
      </c>
      <c r="G28" s="142">
        <v>-70.963065439999994</v>
      </c>
      <c r="H28" s="142">
        <v>-0.43312094999999995</v>
      </c>
      <c r="I28" s="142">
        <v>0</v>
      </c>
      <c r="J28" s="142">
        <v>-79.23247434000001</v>
      </c>
    </row>
    <row r="29" spans="1:10" ht="16.5" customHeight="1" x14ac:dyDescent="0.3">
      <c r="A29" s="46" t="s">
        <v>244</v>
      </c>
      <c r="B29" s="93">
        <v>4.01</v>
      </c>
      <c r="C29" s="93">
        <v>0.9</v>
      </c>
      <c r="D29" s="93">
        <v>0</v>
      </c>
      <c r="E29" s="93">
        <v>1.1599999999999999</v>
      </c>
      <c r="F29" s="93">
        <v>0</v>
      </c>
      <c r="G29" s="93">
        <v>0</v>
      </c>
      <c r="H29" s="93">
        <v>1.84</v>
      </c>
      <c r="I29" s="93">
        <v>0</v>
      </c>
      <c r="J29" s="93">
        <v>0.10999999999999999</v>
      </c>
    </row>
    <row r="30" spans="1:10" ht="16.5" customHeight="1" x14ac:dyDescent="0.3">
      <c r="A30" s="46" t="s">
        <v>245</v>
      </c>
      <c r="B30" s="142">
        <v>-80.411999999999992</v>
      </c>
      <c r="C30" s="142">
        <v>1.95</v>
      </c>
      <c r="D30" s="142">
        <v>2.42</v>
      </c>
      <c r="E30" s="142">
        <v>14.934000000000001</v>
      </c>
      <c r="F30" s="142">
        <v>-179.096</v>
      </c>
      <c r="G30" s="142">
        <v>0</v>
      </c>
      <c r="H30" s="142">
        <v>0</v>
      </c>
      <c r="I30" s="142">
        <v>79.38000000000001</v>
      </c>
      <c r="J30" s="142">
        <v>0</v>
      </c>
    </row>
    <row r="31" spans="1:10" ht="16.5" customHeight="1" x14ac:dyDescent="0.3">
      <c r="A31" s="46" t="s">
        <v>246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3">
      <c r="A32" s="46" t="s">
        <v>247</v>
      </c>
      <c r="B32" s="142">
        <v>6918</v>
      </c>
      <c r="C32" s="142">
        <v>395</v>
      </c>
      <c r="D32" s="142">
        <v>4319</v>
      </c>
      <c r="E32" s="142">
        <v>-73</v>
      </c>
      <c r="F32" s="142">
        <v>8</v>
      </c>
      <c r="G32" s="142">
        <v>2186</v>
      </c>
      <c r="H32" s="142">
        <v>147</v>
      </c>
      <c r="I32" s="142">
        <v>0</v>
      </c>
      <c r="J32" s="142">
        <v>-64</v>
      </c>
    </row>
    <row r="33" spans="1:10" ht="16.5" customHeight="1" x14ac:dyDescent="0.3">
      <c r="A33" s="46" t="s">
        <v>248</v>
      </c>
      <c r="B33" s="93">
        <v>-330.34000000000003</v>
      </c>
      <c r="C33" s="93">
        <v>93.91</v>
      </c>
      <c r="D33" s="93">
        <v>-59.36999999999999</v>
      </c>
      <c r="E33" s="93">
        <v>296.97000000000003</v>
      </c>
      <c r="F33" s="93">
        <v>-3.9800000000000004</v>
      </c>
      <c r="G33" s="93">
        <v>0</v>
      </c>
      <c r="H33" s="93">
        <v>-510.28000000000003</v>
      </c>
      <c r="I33" s="93">
        <v>0</v>
      </c>
      <c r="J33" s="93">
        <v>-147.59</v>
      </c>
    </row>
    <row r="34" spans="1:10" ht="16.5" customHeight="1" x14ac:dyDescent="0.3">
      <c r="A34" s="46" t="s">
        <v>249</v>
      </c>
      <c r="B34" s="142">
        <v>3955.52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1342.56</v>
      </c>
      <c r="J34" s="142">
        <v>2612.94</v>
      </c>
    </row>
    <row r="35" spans="1:10" ht="16.5" customHeight="1" x14ac:dyDescent="0.3">
      <c r="A35" s="46" t="s">
        <v>250</v>
      </c>
      <c r="B35" s="93">
        <v>46.71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25.48</v>
      </c>
      <c r="J35" s="93">
        <v>21.22</v>
      </c>
    </row>
    <row r="36" spans="1:10" ht="16.5" customHeight="1" x14ac:dyDescent="0.3">
      <c r="A36" s="46" t="s">
        <v>251</v>
      </c>
      <c r="B36" s="142">
        <v>-2417.0700000000002</v>
      </c>
      <c r="C36" s="142">
        <v>778.24</v>
      </c>
      <c r="D36" s="142">
        <v>-31.629999999999995</v>
      </c>
      <c r="E36" s="142">
        <v>1252.0500000000002</v>
      </c>
      <c r="F36" s="142">
        <v>-96.789999999999992</v>
      </c>
      <c r="G36" s="142">
        <v>-644.51</v>
      </c>
      <c r="H36" s="142">
        <v>180.36999999999998</v>
      </c>
      <c r="I36" s="142">
        <v>-4825.03</v>
      </c>
      <c r="J36" s="142">
        <v>970.24</v>
      </c>
    </row>
    <row r="37" spans="1:10" ht="16.5" customHeight="1" x14ac:dyDescent="0.3">
      <c r="A37" s="47" t="s">
        <v>77</v>
      </c>
      <c r="B37" s="96">
        <v>143664.13300948392</v>
      </c>
      <c r="C37" s="96">
        <v>16144.111502448919</v>
      </c>
      <c r="D37" s="96">
        <v>17453.049338622637</v>
      </c>
      <c r="E37" s="96">
        <v>45274.148809979903</v>
      </c>
      <c r="F37" s="96">
        <v>-517.81380030000969</v>
      </c>
      <c r="G37" s="96">
        <v>-734.16099443999997</v>
      </c>
      <c r="H37" s="96">
        <v>-351.63210594999799</v>
      </c>
      <c r="I37" s="96">
        <v>14116.361616089998</v>
      </c>
      <c r="J37" s="96">
        <v>52280.068642772298</v>
      </c>
    </row>
    <row r="38" spans="1:10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enqZFUb+SMkcZ8NSux79zmjtbY3oAAOGHZdJIdRiy/x0JXtq0qDpEvO/KIsrDSHtll2OZDTCF9973DXsJO2VWQ==" saltValue="NJcYeElettcE3eO1SZ+hPw==" spinCount="100000" sheet="1" objects="1" scenarios="1"/>
  <mergeCells count="1">
    <mergeCell ref="A1:B1"/>
  </mergeCells>
  <conditionalFormatting sqref="B8:J37">
    <cfRule type="cellIs" dxfId="209" priority="42" operator="between">
      <formula>0</formula>
      <formula>0.1</formula>
    </cfRule>
    <cfRule type="cellIs" dxfId="208" priority="43" operator="lessThan">
      <formula>0</formula>
    </cfRule>
    <cfRule type="cellIs" dxfId="207" priority="44" operator="greaterThanOrEqual">
      <formula>0.1</formula>
    </cfRule>
  </conditionalFormatting>
  <conditionalFormatting sqref="A1:XFD1 A3:XFD6 B2:XFD2 A38:XFD1048576 B8:XFD37 A7 K7:XFD7">
    <cfRule type="cellIs" dxfId="206" priority="41" operator="between">
      <formula>-0.1</formula>
      <formula>0</formula>
    </cfRule>
  </conditionalFormatting>
  <conditionalFormatting sqref="A2">
    <cfRule type="cellIs" dxfId="205" priority="40" operator="between">
      <formula>-0.1</formula>
      <formula>0</formula>
    </cfRule>
  </conditionalFormatting>
  <conditionalFormatting sqref="A8:A37">
    <cfRule type="cellIs" dxfId="204" priority="3" operator="between">
      <formula>-0.1</formula>
      <formula>0</formula>
    </cfRule>
  </conditionalFormatting>
  <conditionalFormatting sqref="C7:J7">
    <cfRule type="cellIs" dxfId="203" priority="2" operator="between">
      <formula>-0.1</formula>
      <formula>0</formula>
    </cfRule>
  </conditionalFormatting>
  <conditionalFormatting sqref="B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">
        <v>68</v>
      </c>
      <c r="B1" s="168"/>
      <c r="C1" s="40"/>
    </row>
    <row r="2" spans="1:9" ht="16.5" customHeight="1" x14ac:dyDescent="0.3">
      <c r="A2" s="4" t="str">
        <f>'Table of Contents'!A57&amp;", "&amp;'Table of Contents'!A3</f>
        <v>Total Number of UCITS Funds, 2016:Q3</v>
      </c>
      <c r="B2" s="1"/>
      <c r="C2" s="42"/>
      <c r="D2" s="43"/>
    </row>
    <row r="3" spans="1:9" ht="16.5" customHeight="1" x14ac:dyDescent="0.3">
      <c r="A3" s="2"/>
      <c r="B3" s="1"/>
      <c r="C3" s="42"/>
    </row>
    <row r="6" spans="1:9" ht="16.5" customHeight="1" x14ac:dyDescent="0.3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90">
        <v>1035</v>
      </c>
      <c r="C8" s="88">
        <v>269</v>
      </c>
      <c r="D8" s="88">
        <v>373</v>
      </c>
      <c r="E8" s="88">
        <v>338</v>
      </c>
      <c r="F8" s="88">
        <v>3</v>
      </c>
      <c r="G8" s="88">
        <v>10</v>
      </c>
      <c r="H8" s="88">
        <v>35</v>
      </c>
      <c r="I8" s="90">
        <v>7</v>
      </c>
    </row>
    <row r="9" spans="1:9" ht="16.5" customHeight="1" x14ac:dyDescent="0.3">
      <c r="A9" s="46" t="s">
        <v>224</v>
      </c>
      <c r="B9" s="72">
        <v>599</v>
      </c>
      <c r="C9" s="87">
        <v>214</v>
      </c>
      <c r="D9" s="87">
        <v>55</v>
      </c>
      <c r="E9" s="87">
        <v>141</v>
      </c>
      <c r="F9" s="87">
        <v>11</v>
      </c>
      <c r="G9" s="87">
        <v>178</v>
      </c>
      <c r="H9" s="87">
        <v>0</v>
      </c>
      <c r="I9" s="72">
        <v>0</v>
      </c>
    </row>
    <row r="10" spans="1:9" ht="16.5" customHeight="1" x14ac:dyDescent="0.3">
      <c r="A10" s="46" t="s">
        <v>225</v>
      </c>
      <c r="B10" s="90">
        <v>113</v>
      </c>
      <c r="C10" s="88">
        <v>34</v>
      </c>
      <c r="D10" s="88">
        <v>9</v>
      </c>
      <c r="E10" s="88">
        <v>56</v>
      </c>
      <c r="F10" s="88">
        <v>8</v>
      </c>
      <c r="G10" s="88">
        <v>0</v>
      </c>
      <c r="H10" s="88">
        <v>0</v>
      </c>
      <c r="I10" s="90">
        <v>6</v>
      </c>
    </row>
    <row r="11" spans="1:9" ht="16.5" customHeight="1" x14ac:dyDescent="0.3">
      <c r="A11" s="46" t="s">
        <v>226</v>
      </c>
      <c r="B11" s="72">
        <v>87</v>
      </c>
      <c r="C11" s="87">
        <v>26</v>
      </c>
      <c r="D11" s="87">
        <v>13</v>
      </c>
      <c r="E11" s="87">
        <v>8</v>
      </c>
      <c r="F11" s="87">
        <v>20</v>
      </c>
      <c r="G11" s="87">
        <v>0</v>
      </c>
      <c r="H11" s="87">
        <v>0</v>
      </c>
      <c r="I11" s="72">
        <v>20</v>
      </c>
    </row>
    <row r="12" spans="1:9" ht="16.5" customHeight="1" x14ac:dyDescent="0.3">
      <c r="A12" s="46" t="s">
        <v>227</v>
      </c>
      <c r="B12" s="90">
        <v>20</v>
      </c>
      <c r="C12" s="88">
        <v>2</v>
      </c>
      <c r="D12" s="88">
        <v>4</v>
      </c>
      <c r="E12" s="88">
        <v>14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3">
      <c r="A13" s="46" t="s">
        <v>228</v>
      </c>
      <c r="B13" s="72">
        <v>143</v>
      </c>
      <c r="C13" s="87">
        <v>24</v>
      </c>
      <c r="D13" s="87">
        <v>35</v>
      </c>
      <c r="E13" s="87">
        <v>64</v>
      </c>
      <c r="F13" s="87">
        <v>2</v>
      </c>
      <c r="G13" s="87">
        <v>3</v>
      </c>
      <c r="H13" s="87">
        <v>0</v>
      </c>
      <c r="I13" s="72">
        <v>15</v>
      </c>
    </row>
    <row r="14" spans="1:9" ht="16.5" customHeight="1" x14ac:dyDescent="0.3">
      <c r="A14" s="46" t="s">
        <v>229</v>
      </c>
      <c r="B14" s="90">
        <v>583</v>
      </c>
      <c r="C14" s="88">
        <v>295</v>
      </c>
      <c r="D14" s="88">
        <v>219</v>
      </c>
      <c r="E14" s="88">
        <v>67</v>
      </c>
      <c r="F14" s="88">
        <v>1</v>
      </c>
      <c r="G14" s="88">
        <v>0</v>
      </c>
      <c r="H14" s="88">
        <v>0</v>
      </c>
      <c r="I14" s="90">
        <v>1</v>
      </c>
    </row>
    <row r="15" spans="1:9" ht="16.5" customHeight="1" x14ac:dyDescent="0.3">
      <c r="A15" s="46" t="s">
        <v>230</v>
      </c>
      <c r="B15" s="72">
        <v>348</v>
      </c>
      <c r="C15" s="87">
        <v>193</v>
      </c>
      <c r="D15" s="87">
        <v>82</v>
      </c>
      <c r="E15" s="87">
        <v>60</v>
      </c>
      <c r="F15" s="87">
        <v>10</v>
      </c>
      <c r="G15" s="87">
        <v>0</v>
      </c>
      <c r="H15" s="87">
        <v>0</v>
      </c>
      <c r="I15" s="72">
        <v>3</v>
      </c>
    </row>
    <row r="16" spans="1:9" ht="16.5" customHeight="1" x14ac:dyDescent="0.3">
      <c r="A16" s="46" t="s">
        <v>231</v>
      </c>
      <c r="B16" s="90">
        <v>3182</v>
      </c>
      <c r="C16" s="88">
        <v>1167</v>
      </c>
      <c r="D16" s="88">
        <v>605</v>
      </c>
      <c r="E16" s="88">
        <v>1164</v>
      </c>
      <c r="F16" s="88">
        <v>151</v>
      </c>
      <c r="G16" s="88">
        <v>95</v>
      </c>
      <c r="H16" s="88">
        <v>0</v>
      </c>
      <c r="I16" s="90">
        <v>0</v>
      </c>
    </row>
    <row r="17" spans="1:9" ht="16.5" customHeight="1" x14ac:dyDescent="0.3">
      <c r="A17" s="46" t="s">
        <v>232</v>
      </c>
      <c r="B17" s="72">
        <v>1730</v>
      </c>
      <c r="C17" s="87">
        <v>589</v>
      </c>
      <c r="D17" s="87">
        <v>361</v>
      </c>
      <c r="E17" s="87">
        <v>610</v>
      </c>
      <c r="F17" s="87">
        <v>17</v>
      </c>
      <c r="G17" s="87">
        <v>1</v>
      </c>
      <c r="H17" s="87">
        <v>53</v>
      </c>
      <c r="I17" s="72">
        <v>99</v>
      </c>
    </row>
    <row r="18" spans="1:9" ht="16.5" customHeight="1" x14ac:dyDescent="0.3">
      <c r="A18" s="46" t="s">
        <v>233</v>
      </c>
      <c r="B18" s="90">
        <v>160</v>
      </c>
      <c r="C18" s="88">
        <v>62</v>
      </c>
      <c r="D18" s="88">
        <v>39</v>
      </c>
      <c r="E18" s="88">
        <v>37</v>
      </c>
      <c r="F18" s="88">
        <v>17</v>
      </c>
      <c r="G18" s="88">
        <v>0</v>
      </c>
      <c r="H18" s="88">
        <v>0</v>
      </c>
      <c r="I18" s="90">
        <v>5</v>
      </c>
    </row>
    <row r="19" spans="1:9" ht="16.5" customHeight="1" x14ac:dyDescent="0.3">
      <c r="A19" s="46" t="s">
        <v>234</v>
      </c>
      <c r="B19" s="72">
        <v>17</v>
      </c>
      <c r="C19" s="87">
        <v>8</v>
      </c>
      <c r="D19" s="87">
        <v>3</v>
      </c>
      <c r="E19" s="87">
        <v>1</v>
      </c>
      <c r="F19" s="87">
        <v>0</v>
      </c>
      <c r="G19" s="87">
        <v>0</v>
      </c>
      <c r="H19" s="87">
        <v>4</v>
      </c>
      <c r="I19" s="72">
        <v>1</v>
      </c>
    </row>
    <row r="20" spans="1:9" ht="16.5" customHeight="1" x14ac:dyDescent="0.3">
      <c r="A20" s="46" t="s">
        <v>235</v>
      </c>
      <c r="B20" s="90">
        <v>3996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90">
        <v>0</v>
      </c>
    </row>
    <row r="21" spans="1:9" ht="16.5" customHeight="1" x14ac:dyDescent="0.3">
      <c r="A21" s="46" t="s">
        <v>236</v>
      </c>
      <c r="B21" s="72">
        <v>898</v>
      </c>
      <c r="C21" s="87">
        <v>105</v>
      </c>
      <c r="D21" s="87">
        <v>197</v>
      </c>
      <c r="E21" s="87">
        <v>305</v>
      </c>
      <c r="F21" s="87">
        <v>12</v>
      </c>
      <c r="G21" s="87">
        <v>26</v>
      </c>
      <c r="H21" s="87">
        <v>253</v>
      </c>
      <c r="I21" s="72">
        <v>0</v>
      </c>
    </row>
    <row r="22" spans="1:9" ht="16.5" customHeight="1" x14ac:dyDescent="0.3">
      <c r="A22" s="46" t="s">
        <v>237</v>
      </c>
      <c r="B22" s="90">
        <v>807</v>
      </c>
      <c r="C22" s="88">
        <v>288</v>
      </c>
      <c r="D22" s="88">
        <v>201</v>
      </c>
      <c r="E22" s="88">
        <v>137</v>
      </c>
      <c r="F22" s="88">
        <v>27</v>
      </c>
      <c r="G22" s="88">
        <v>0</v>
      </c>
      <c r="H22" s="88">
        <v>1</v>
      </c>
      <c r="I22" s="90">
        <v>153</v>
      </c>
    </row>
    <row r="23" spans="1:9" ht="16.5" customHeight="1" x14ac:dyDescent="0.3">
      <c r="A23" s="46" t="s">
        <v>238</v>
      </c>
      <c r="B23" s="72">
        <v>9830</v>
      </c>
      <c r="C23" s="87">
        <v>3377</v>
      </c>
      <c r="D23" s="87">
        <v>2442</v>
      </c>
      <c r="E23" s="87">
        <v>2792</v>
      </c>
      <c r="F23" s="87">
        <v>201</v>
      </c>
      <c r="G23" s="87">
        <v>0</v>
      </c>
      <c r="H23" s="87">
        <v>0</v>
      </c>
      <c r="I23" s="72">
        <v>1018</v>
      </c>
    </row>
    <row r="24" spans="1:9" ht="16.5" customHeight="1" x14ac:dyDescent="0.3">
      <c r="A24" s="46" t="s">
        <v>239</v>
      </c>
      <c r="B24" s="90">
        <v>84</v>
      </c>
      <c r="C24" s="88">
        <v>14</v>
      </c>
      <c r="D24" s="88">
        <v>16</v>
      </c>
      <c r="E24" s="88">
        <v>19</v>
      </c>
      <c r="F24" s="88">
        <v>2</v>
      </c>
      <c r="G24" s="88">
        <v>0</v>
      </c>
      <c r="H24" s="88">
        <v>1</v>
      </c>
      <c r="I24" s="90">
        <v>32</v>
      </c>
    </row>
    <row r="25" spans="1:9" ht="16.5" customHeight="1" x14ac:dyDescent="0.3">
      <c r="A25" s="46" t="s">
        <v>240</v>
      </c>
      <c r="B25" s="72">
        <v>105</v>
      </c>
      <c r="C25" s="87">
        <v>58</v>
      </c>
      <c r="D25" s="87">
        <v>35</v>
      </c>
      <c r="E25" s="87">
        <v>10</v>
      </c>
      <c r="F25" s="87">
        <v>0</v>
      </c>
      <c r="G25" s="87">
        <v>0</v>
      </c>
      <c r="H25" s="87">
        <v>0</v>
      </c>
      <c r="I25" s="72">
        <v>2</v>
      </c>
    </row>
    <row r="26" spans="1:9" ht="16.5" customHeight="1" x14ac:dyDescent="0.3">
      <c r="A26" s="46" t="s">
        <v>241</v>
      </c>
      <c r="B26" s="90">
        <v>720</v>
      </c>
      <c r="C26" s="88">
        <v>404</v>
      </c>
      <c r="D26" s="88">
        <v>168</v>
      </c>
      <c r="E26" s="88">
        <v>76</v>
      </c>
      <c r="F26" s="88">
        <v>41</v>
      </c>
      <c r="G26" s="88">
        <v>0</v>
      </c>
      <c r="H26" s="88">
        <v>0</v>
      </c>
      <c r="I26" s="90">
        <v>31</v>
      </c>
    </row>
    <row r="27" spans="1:9" ht="16.5" customHeight="1" x14ac:dyDescent="0.3">
      <c r="A27" s="46" t="s">
        <v>242</v>
      </c>
      <c r="B27" s="72">
        <v>319</v>
      </c>
      <c r="C27" s="87">
        <v>118</v>
      </c>
      <c r="D27" s="87">
        <v>62</v>
      </c>
      <c r="E27" s="87">
        <v>79</v>
      </c>
      <c r="F27" s="87">
        <v>41</v>
      </c>
      <c r="G27" s="87">
        <v>0</v>
      </c>
      <c r="H27" s="87">
        <v>14</v>
      </c>
      <c r="I27" s="72">
        <v>5</v>
      </c>
    </row>
    <row r="28" spans="1:9" ht="16.5" customHeight="1" x14ac:dyDescent="0.3">
      <c r="A28" s="46" t="s">
        <v>243</v>
      </c>
      <c r="B28" s="90">
        <v>129</v>
      </c>
      <c r="C28" s="88">
        <v>47</v>
      </c>
      <c r="D28" s="88">
        <v>24</v>
      </c>
      <c r="E28" s="88">
        <v>44</v>
      </c>
      <c r="F28" s="88">
        <v>3</v>
      </c>
      <c r="G28" s="88">
        <v>0</v>
      </c>
      <c r="H28" s="88">
        <v>0</v>
      </c>
      <c r="I28" s="90">
        <v>11</v>
      </c>
    </row>
    <row r="29" spans="1:9" ht="16.5" customHeight="1" x14ac:dyDescent="0.3">
      <c r="A29" s="46" t="s">
        <v>244</v>
      </c>
      <c r="B29" s="72">
        <v>76</v>
      </c>
      <c r="C29" s="87">
        <v>15</v>
      </c>
      <c r="D29" s="87">
        <v>12</v>
      </c>
      <c r="E29" s="87">
        <v>24</v>
      </c>
      <c r="F29" s="87">
        <v>1</v>
      </c>
      <c r="G29" s="87">
        <v>2</v>
      </c>
      <c r="H29" s="87">
        <v>10</v>
      </c>
      <c r="I29" s="72">
        <v>12</v>
      </c>
    </row>
    <row r="30" spans="1:9" ht="16.5" customHeight="1" x14ac:dyDescent="0.3">
      <c r="A30" s="46" t="s">
        <v>245</v>
      </c>
      <c r="B30" s="90">
        <v>70</v>
      </c>
      <c r="C30" s="88">
        <v>8</v>
      </c>
      <c r="D30" s="88">
        <v>24</v>
      </c>
      <c r="E30" s="88">
        <v>37</v>
      </c>
      <c r="F30" s="88">
        <v>1</v>
      </c>
      <c r="G30" s="88">
        <v>0</v>
      </c>
      <c r="H30" s="88">
        <v>0</v>
      </c>
      <c r="I30" s="90">
        <v>0</v>
      </c>
    </row>
    <row r="31" spans="1:9" ht="16.5" customHeight="1" x14ac:dyDescent="0.3">
      <c r="A31" s="46" t="s">
        <v>246</v>
      </c>
      <c r="B31" s="72">
        <v>116</v>
      </c>
      <c r="C31" s="87">
        <v>73</v>
      </c>
      <c r="D31" s="87">
        <v>9</v>
      </c>
      <c r="E31" s="87">
        <v>29</v>
      </c>
      <c r="F31" s="87">
        <v>5</v>
      </c>
      <c r="G31" s="87">
        <v>0</v>
      </c>
      <c r="H31" s="87">
        <v>0</v>
      </c>
      <c r="I31" s="72">
        <v>0</v>
      </c>
    </row>
    <row r="32" spans="1:9" ht="16.5" customHeight="1" x14ac:dyDescent="0.3">
      <c r="A32" s="46" t="s">
        <v>247</v>
      </c>
      <c r="B32" s="90">
        <v>1641</v>
      </c>
      <c r="C32" s="88">
        <v>682</v>
      </c>
      <c r="D32" s="88">
        <v>430</v>
      </c>
      <c r="E32" s="88">
        <v>359</v>
      </c>
      <c r="F32" s="88">
        <v>39</v>
      </c>
      <c r="G32" s="88">
        <v>8</v>
      </c>
      <c r="H32" s="88">
        <v>123</v>
      </c>
      <c r="I32" s="90">
        <v>0</v>
      </c>
    </row>
    <row r="33" spans="1:9" ht="16.5" customHeight="1" x14ac:dyDescent="0.3">
      <c r="A33" s="46" t="s">
        <v>248</v>
      </c>
      <c r="B33" s="72">
        <v>477</v>
      </c>
      <c r="C33" s="87">
        <v>287</v>
      </c>
      <c r="D33" s="87">
        <v>65</v>
      </c>
      <c r="E33" s="87">
        <v>96</v>
      </c>
      <c r="F33" s="87">
        <v>27</v>
      </c>
      <c r="G33" s="87">
        <v>0</v>
      </c>
      <c r="H33" s="87">
        <v>1</v>
      </c>
      <c r="I33" s="72">
        <v>1</v>
      </c>
    </row>
    <row r="34" spans="1:9" ht="16.5" customHeight="1" x14ac:dyDescent="0.3">
      <c r="A34" s="46" t="s">
        <v>249</v>
      </c>
      <c r="B34" s="90">
        <v>871</v>
      </c>
      <c r="C34" s="88">
        <v>398</v>
      </c>
      <c r="D34" s="88">
        <v>267</v>
      </c>
      <c r="E34" s="88">
        <v>187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3">
      <c r="A35" s="46" t="s">
        <v>250</v>
      </c>
      <c r="B35" s="72">
        <v>399</v>
      </c>
      <c r="C35" s="87">
        <v>64</v>
      </c>
      <c r="D35" s="87">
        <v>101</v>
      </c>
      <c r="E35" s="87">
        <v>93</v>
      </c>
      <c r="F35" s="87">
        <v>27</v>
      </c>
      <c r="G35" s="87">
        <v>15</v>
      </c>
      <c r="H35" s="87">
        <v>44</v>
      </c>
      <c r="I35" s="72">
        <v>55</v>
      </c>
    </row>
    <row r="36" spans="1:9" ht="16.5" customHeight="1" x14ac:dyDescent="0.3">
      <c r="A36" s="46" t="s">
        <v>251</v>
      </c>
      <c r="B36" s="90">
        <v>1939</v>
      </c>
      <c r="C36" s="88">
        <v>1036</v>
      </c>
      <c r="D36" s="88">
        <v>267</v>
      </c>
      <c r="E36" s="88">
        <v>261</v>
      </c>
      <c r="F36" s="88">
        <v>19</v>
      </c>
      <c r="G36" s="88">
        <v>2</v>
      </c>
      <c r="H36" s="88">
        <v>49</v>
      </c>
      <c r="I36" s="90">
        <v>305</v>
      </c>
    </row>
    <row r="37" spans="1:9" ht="16.5" customHeight="1" x14ac:dyDescent="0.3">
      <c r="A37" s="47" t="s">
        <v>77</v>
      </c>
      <c r="B37" s="77">
        <v>30494</v>
      </c>
      <c r="C37" s="89">
        <v>9857</v>
      </c>
      <c r="D37" s="89">
        <v>6118</v>
      </c>
      <c r="E37" s="89">
        <v>7108</v>
      </c>
      <c r="F37" s="89">
        <v>705</v>
      </c>
      <c r="G37" s="89">
        <v>340</v>
      </c>
      <c r="H37" s="89">
        <v>588</v>
      </c>
      <c r="I37" s="77">
        <v>1782</v>
      </c>
    </row>
    <row r="38" spans="1:9" ht="16.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DaKSaeEvBNphgojMwhdlYB8xfg7EUEgRF3kEf2uszkU20Uoj0XSAx5wtl0mJfI9FWM6WXR3ATj+1LaGwguseGg==" saltValue="1TW/qz7ywTtTksAnpRqPf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I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41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Contents'!A58&amp;", "&amp;'Table of Contents'!A3</f>
        <v>Total Number of UCITS ETFs and UCITS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223</v>
      </c>
      <c r="H8" s="88">
        <v>58</v>
      </c>
      <c r="I8" s="88">
        <v>16</v>
      </c>
      <c r="J8" s="88">
        <v>149</v>
      </c>
      <c r="K8" s="88">
        <v>0</v>
      </c>
    </row>
    <row r="9" spans="1:11" ht="16.5" customHeight="1" x14ac:dyDescent="0.3">
      <c r="A9" s="46" t="s">
        <v>224</v>
      </c>
      <c r="B9" s="87">
        <v>1</v>
      </c>
      <c r="C9" s="87">
        <v>1</v>
      </c>
      <c r="D9" s="87">
        <v>0</v>
      </c>
      <c r="E9" s="87">
        <v>0</v>
      </c>
      <c r="F9" s="65"/>
      <c r="G9" s="87">
        <v>127</v>
      </c>
      <c r="H9" s="87">
        <v>12</v>
      </c>
      <c r="I9" s="87">
        <v>8</v>
      </c>
      <c r="J9" s="87">
        <v>105</v>
      </c>
      <c r="K9" s="87">
        <v>2</v>
      </c>
    </row>
    <row r="10" spans="1:11" ht="16.5" customHeight="1" x14ac:dyDescent="0.3">
      <c r="A10" s="46" t="s">
        <v>225</v>
      </c>
      <c r="B10" s="88">
        <v>0</v>
      </c>
      <c r="C10" s="88">
        <v>0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3">
      <c r="A11" s="46" t="s">
        <v>226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3">
      <c r="A12" s="46" t="s">
        <v>227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3">
      <c r="A13" s="46" t="s">
        <v>228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15</v>
      </c>
      <c r="H13" s="87">
        <v>0</v>
      </c>
      <c r="I13" s="87">
        <v>0</v>
      </c>
      <c r="J13" s="87">
        <v>0</v>
      </c>
      <c r="K13" s="87">
        <v>15</v>
      </c>
    </row>
    <row r="14" spans="1:11" ht="16.5" customHeight="1" x14ac:dyDescent="0.3">
      <c r="A14" s="46" t="s">
        <v>229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37</v>
      </c>
      <c r="H14" s="88">
        <v>4</v>
      </c>
      <c r="I14" s="88">
        <v>7</v>
      </c>
      <c r="J14" s="88">
        <v>26</v>
      </c>
      <c r="K14" s="88">
        <v>0</v>
      </c>
    </row>
    <row r="15" spans="1:11" ht="16.5" customHeight="1" x14ac:dyDescent="0.3">
      <c r="A15" s="46" t="s">
        <v>230</v>
      </c>
      <c r="B15" s="87">
        <v>3</v>
      </c>
      <c r="C15" s="87">
        <v>3</v>
      </c>
      <c r="D15" s="87">
        <v>0</v>
      </c>
      <c r="E15" s="87">
        <v>0</v>
      </c>
      <c r="F15" s="65"/>
      <c r="G15" s="87">
        <v>55</v>
      </c>
      <c r="H15" s="87">
        <v>16</v>
      </c>
      <c r="I15" s="87">
        <v>5</v>
      </c>
      <c r="J15" s="87">
        <v>34</v>
      </c>
      <c r="K15" s="87">
        <v>0</v>
      </c>
    </row>
    <row r="16" spans="1:11" ht="16.5" customHeight="1" x14ac:dyDescent="0.3">
      <c r="A16" s="46" t="s">
        <v>231</v>
      </c>
      <c r="B16" s="88">
        <v>278</v>
      </c>
      <c r="C16" s="88">
        <v>197</v>
      </c>
      <c r="D16" s="88">
        <v>51</v>
      </c>
      <c r="E16" s="88">
        <v>30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3">
      <c r="A17" s="46" t="s">
        <v>232</v>
      </c>
      <c r="B17" s="87">
        <v>106</v>
      </c>
      <c r="C17" s="87">
        <v>75</v>
      </c>
      <c r="D17" s="87">
        <v>29</v>
      </c>
      <c r="E17" s="87">
        <v>2</v>
      </c>
      <c r="F17" s="65"/>
      <c r="G17" s="87">
        <v>123</v>
      </c>
      <c r="H17" s="87">
        <v>40</v>
      </c>
      <c r="I17" s="87">
        <v>6</v>
      </c>
      <c r="J17" s="87">
        <v>76</v>
      </c>
      <c r="K17" s="87">
        <v>1</v>
      </c>
    </row>
    <row r="18" spans="1:11" ht="16.5" customHeight="1" x14ac:dyDescent="0.3">
      <c r="A18" s="46" t="s">
        <v>233</v>
      </c>
      <c r="B18" s="88">
        <v>4</v>
      </c>
      <c r="C18" s="88">
        <v>4</v>
      </c>
      <c r="D18" s="88">
        <v>0</v>
      </c>
      <c r="E18" s="88">
        <v>0</v>
      </c>
      <c r="F18" s="65"/>
      <c r="G18" s="88">
        <v>24</v>
      </c>
      <c r="H18" s="88">
        <v>12</v>
      </c>
      <c r="I18" s="88">
        <v>5</v>
      </c>
      <c r="J18" s="88">
        <v>7</v>
      </c>
      <c r="K18" s="88">
        <v>0</v>
      </c>
    </row>
    <row r="19" spans="1:11" ht="16.5" customHeight="1" x14ac:dyDescent="0.3">
      <c r="A19" s="46" t="s">
        <v>234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3">
      <c r="A20" s="46" t="s">
        <v>235</v>
      </c>
      <c r="B20" s="88">
        <v>0</v>
      </c>
      <c r="C20" s="88">
        <v>0</v>
      </c>
      <c r="D20" s="88">
        <v>0</v>
      </c>
      <c r="E20" s="88">
        <v>0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3">
      <c r="A21" s="46" t="s">
        <v>236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204</v>
      </c>
      <c r="H21" s="87">
        <v>10</v>
      </c>
      <c r="I21" s="87">
        <v>12</v>
      </c>
      <c r="J21" s="87">
        <v>182</v>
      </c>
      <c r="K21" s="87">
        <v>0</v>
      </c>
    </row>
    <row r="22" spans="1:11" ht="16.5" customHeight="1" x14ac:dyDescent="0.3">
      <c r="A22" s="46" t="s">
        <v>237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40</v>
      </c>
      <c r="H22" s="88">
        <v>0</v>
      </c>
      <c r="I22" s="88">
        <v>3</v>
      </c>
      <c r="J22" s="88">
        <v>0</v>
      </c>
      <c r="K22" s="88">
        <v>37</v>
      </c>
    </row>
    <row r="23" spans="1:11" ht="16.5" customHeight="1" x14ac:dyDescent="0.3">
      <c r="A23" s="46" t="s">
        <v>238</v>
      </c>
      <c r="B23" s="87">
        <v>440</v>
      </c>
      <c r="C23" s="87">
        <v>0</v>
      </c>
      <c r="D23" s="87">
        <v>0</v>
      </c>
      <c r="E23" s="87">
        <v>0</v>
      </c>
      <c r="F23" s="65"/>
      <c r="G23" s="87">
        <v>950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3">
      <c r="A24" s="46" t="s">
        <v>239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1</v>
      </c>
      <c r="H24" s="88">
        <v>0</v>
      </c>
      <c r="I24" s="88">
        <v>0</v>
      </c>
      <c r="J24" s="88">
        <v>0</v>
      </c>
      <c r="K24" s="88">
        <v>1</v>
      </c>
    </row>
    <row r="25" spans="1:11" ht="16.5" customHeight="1" x14ac:dyDescent="0.3">
      <c r="A25" s="46" t="s">
        <v>240</v>
      </c>
      <c r="B25" s="87">
        <v>14</v>
      </c>
      <c r="C25" s="87">
        <v>0</v>
      </c>
      <c r="D25" s="87">
        <v>0</v>
      </c>
      <c r="E25" s="87">
        <v>0</v>
      </c>
      <c r="F25" s="65"/>
      <c r="G25" s="87">
        <v>19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3">
      <c r="A26" s="46" t="s">
        <v>241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3">
      <c r="A27" s="46" t="s">
        <v>242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25</v>
      </c>
      <c r="H27" s="87">
        <v>11</v>
      </c>
      <c r="I27" s="87">
        <v>2</v>
      </c>
      <c r="J27" s="87">
        <v>10</v>
      </c>
      <c r="K27" s="87">
        <v>2</v>
      </c>
    </row>
    <row r="28" spans="1:11" ht="16.5" customHeight="1" x14ac:dyDescent="0.3">
      <c r="A28" s="46" t="s">
        <v>243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22</v>
      </c>
      <c r="H28" s="88">
        <v>0</v>
      </c>
      <c r="I28" s="88">
        <v>0</v>
      </c>
      <c r="J28" s="88">
        <v>22</v>
      </c>
      <c r="K28" s="88">
        <v>0</v>
      </c>
    </row>
    <row r="29" spans="1:11" ht="16.5" customHeight="1" x14ac:dyDescent="0.3">
      <c r="A29" s="46" t="s">
        <v>244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3">
      <c r="A30" s="46" t="s">
        <v>245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3">
      <c r="A31" s="46" t="s">
        <v>246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3</v>
      </c>
      <c r="H31" s="87">
        <v>1</v>
      </c>
      <c r="I31" s="87">
        <v>0</v>
      </c>
      <c r="J31" s="87">
        <v>2</v>
      </c>
      <c r="K31" s="87">
        <v>0</v>
      </c>
    </row>
    <row r="32" spans="1:11" ht="16.5" customHeight="1" x14ac:dyDescent="0.3">
      <c r="A32" s="46" t="s">
        <v>247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3">
      <c r="A33" s="46" t="s">
        <v>248</v>
      </c>
      <c r="B33" s="87">
        <v>6</v>
      </c>
      <c r="C33" s="87">
        <v>6</v>
      </c>
      <c r="D33" s="87">
        <v>0</v>
      </c>
      <c r="E33" s="87">
        <v>0</v>
      </c>
      <c r="F33" s="65"/>
      <c r="G33" s="87">
        <v>52</v>
      </c>
      <c r="H33" s="87">
        <v>15</v>
      </c>
      <c r="I33" s="87">
        <v>4</v>
      </c>
      <c r="J33" s="87">
        <v>33</v>
      </c>
      <c r="K33" s="87">
        <v>0</v>
      </c>
    </row>
    <row r="34" spans="1:11" ht="16.5" customHeight="1" x14ac:dyDescent="0.3">
      <c r="A34" s="46" t="s">
        <v>249</v>
      </c>
      <c r="B34" s="88">
        <v>20</v>
      </c>
      <c r="C34" s="88">
        <v>10</v>
      </c>
      <c r="D34" s="88">
        <v>1</v>
      </c>
      <c r="E34" s="88">
        <v>9</v>
      </c>
      <c r="F34" s="65"/>
      <c r="G34" s="88">
        <v>40</v>
      </c>
      <c r="H34" s="88">
        <v>6</v>
      </c>
      <c r="I34" s="88">
        <v>8</v>
      </c>
      <c r="J34" s="88">
        <v>25</v>
      </c>
      <c r="K34" s="88">
        <v>1</v>
      </c>
    </row>
    <row r="35" spans="1:11" ht="16.5" customHeight="1" x14ac:dyDescent="0.3">
      <c r="A35" s="46" t="s">
        <v>250</v>
      </c>
      <c r="B35" s="87">
        <v>10</v>
      </c>
      <c r="C35" s="87">
        <v>0</v>
      </c>
      <c r="D35" s="87">
        <v>0</v>
      </c>
      <c r="E35" s="87">
        <v>0</v>
      </c>
      <c r="F35" s="65"/>
      <c r="G35" s="87">
        <v>14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3">
      <c r="A36" s="46" t="s">
        <v>251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129</v>
      </c>
      <c r="H36" s="88">
        <v>17</v>
      </c>
      <c r="I36" s="88">
        <v>4</v>
      </c>
      <c r="J36" s="88">
        <v>73</v>
      </c>
      <c r="K36" s="88">
        <v>35</v>
      </c>
    </row>
    <row r="37" spans="1:11" ht="16.5" customHeight="1" x14ac:dyDescent="0.3">
      <c r="A37" s="47" t="s">
        <v>77</v>
      </c>
      <c r="B37" s="89">
        <v>885</v>
      </c>
      <c r="C37" s="89">
        <v>299</v>
      </c>
      <c r="D37" s="89">
        <v>81</v>
      </c>
      <c r="E37" s="89">
        <v>41</v>
      </c>
      <c r="F37" s="68"/>
      <c r="G37" s="89">
        <v>2104</v>
      </c>
      <c r="H37" s="89">
        <v>203</v>
      </c>
      <c r="I37" s="89">
        <v>80</v>
      </c>
      <c r="J37" s="89">
        <v>744</v>
      </c>
      <c r="K37" s="89">
        <v>94</v>
      </c>
    </row>
    <row r="38" spans="1:11" ht="16.5" customHeight="1" x14ac:dyDescent="0.3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3">
      <c r="F40" s="38"/>
    </row>
    <row r="41" spans="1:11" ht="16.5" customHeight="1" x14ac:dyDescent="0.3">
      <c r="F41" s="38"/>
    </row>
  </sheetData>
  <sheetProtection algorithmName="SHA-512" hashValue="6CWQxIUHt5emo/N5+rCkP4f0hlJrqWYZlSgtgwBCYa4Z86osRKHe/vWz5ZVm09uu+5LUDEG3j6rk5F11dx4wHg==" saltValue="B50wRRirKJOp2+uYhVS8pg==" spinCount="100000" sheet="1" objects="1" scenarios="1"/>
  <mergeCells count="1">
    <mergeCell ref="A1:B1"/>
  </mergeCells>
  <conditionalFormatting sqref="A8:A37">
    <cfRule type="cellIs" dxfId="198" priority="5" operator="between">
      <formula>-0.1</formula>
      <formula>0</formula>
    </cfRule>
  </conditionalFormatting>
  <conditionalFormatting sqref="C7:E7">
    <cfRule type="cellIs" dxfId="197" priority="4" operator="between">
      <formula>-0.1</formula>
      <formula>0</formula>
    </cfRule>
  </conditionalFormatting>
  <conditionalFormatting sqref="H7:K7">
    <cfRule type="cellIs" dxfId="196" priority="3" operator="between">
      <formula>-0.1</formula>
      <formula>0</formula>
    </cfRule>
  </conditionalFormatting>
  <conditionalFormatting sqref="B7">
    <cfRule type="cellIs" dxfId="195" priority="2" operator="between">
      <formula>-0.1</formula>
      <formula>0</formula>
    </cfRule>
  </conditionalFormatting>
  <conditionalFormatting sqref="G7">
    <cfRule type="cellIs" dxfId="1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J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">
        <v>69</v>
      </c>
      <c r="B1" s="168"/>
      <c r="C1" s="40"/>
    </row>
    <row r="2" spans="1:10" ht="16.5" customHeight="1" x14ac:dyDescent="0.3">
      <c r="A2" s="4" t="str">
        <f>'Table of Contents'!A59&amp;", "&amp;'Table of Contents'!A3</f>
        <v>Total Number of AIF Funds, 2016:Q3</v>
      </c>
      <c r="B2" s="1"/>
      <c r="C2" s="42"/>
      <c r="D2" s="43"/>
    </row>
    <row r="3" spans="1:10" ht="16.5" customHeight="1" x14ac:dyDescent="0.3">
      <c r="A3" s="2"/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3">
      <c r="A8" s="46" t="s">
        <v>223</v>
      </c>
      <c r="B8" s="73">
        <v>1017</v>
      </c>
      <c r="C8" s="74">
        <v>70</v>
      </c>
      <c r="D8" s="73">
        <v>202</v>
      </c>
      <c r="E8" s="73">
        <v>686</v>
      </c>
      <c r="F8" s="73">
        <v>0</v>
      </c>
      <c r="G8" s="73">
        <v>35</v>
      </c>
      <c r="H8" s="73">
        <v>8</v>
      </c>
      <c r="I8" s="131">
        <v>10</v>
      </c>
      <c r="J8" s="75">
        <v>6</v>
      </c>
    </row>
    <row r="9" spans="1:10" ht="16.5" customHeight="1" x14ac:dyDescent="0.3">
      <c r="A9" s="46" t="s">
        <v>224</v>
      </c>
      <c r="B9" s="64">
        <v>654</v>
      </c>
      <c r="C9" s="71">
        <v>85</v>
      </c>
      <c r="D9" s="64">
        <v>45</v>
      </c>
      <c r="E9" s="64">
        <v>69</v>
      </c>
      <c r="F9" s="64">
        <v>2</v>
      </c>
      <c r="G9" s="64">
        <v>427</v>
      </c>
      <c r="H9" s="64">
        <v>0</v>
      </c>
      <c r="I9" s="130">
        <v>0</v>
      </c>
      <c r="J9" s="72">
        <v>26</v>
      </c>
    </row>
    <row r="10" spans="1:10" ht="16.5" customHeight="1" x14ac:dyDescent="0.3">
      <c r="A10" s="46" t="s">
        <v>225</v>
      </c>
      <c r="B10" s="73">
        <v>2</v>
      </c>
      <c r="C10" s="74">
        <v>0</v>
      </c>
      <c r="D10" s="73">
        <v>0</v>
      </c>
      <c r="E10" s="73">
        <v>2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3">
      <c r="A11" s="46" t="s">
        <v>226</v>
      </c>
      <c r="B11" s="64">
        <v>29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1</v>
      </c>
      <c r="J11" s="72">
        <v>28</v>
      </c>
    </row>
    <row r="12" spans="1:10" ht="16.5" customHeight="1" x14ac:dyDescent="0.3">
      <c r="A12" s="46" t="s">
        <v>227</v>
      </c>
      <c r="B12" s="73">
        <v>148</v>
      </c>
      <c r="C12" s="74">
        <v>25</v>
      </c>
      <c r="D12" s="73">
        <v>0</v>
      </c>
      <c r="E12" s="73">
        <v>38</v>
      </c>
      <c r="F12" s="73">
        <v>0</v>
      </c>
      <c r="G12" s="73">
        <v>0</v>
      </c>
      <c r="H12" s="73">
        <v>0</v>
      </c>
      <c r="I12" s="131">
        <v>29</v>
      </c>
      <c r="J12" s="75">
        <v>56</v>
      </c>
    </row>
    <row r="13" spans="1:10" ht="16.5" customHeight="1" x14ac:dyDescent="0.3">
      <c r="A13" s="46" t="s">
        <v>228</v>
      </c>
      <c r="B13" s="64">
        <v>3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3</v>
      </c>
      <c r="J13" s="72">
        <v>0</v>
      </c>
    </row>
    <row r="14" spans="1:10" ht="16.5" customHeight="1" x14ac:dyDescent="0.3">
      <c r="A14" s="46" t="s">
        <v>229</v>
      </c>
      <c r="B14" s="73">
        <v>358</v>
      </c>
      <c r="C14" s="74">
        <v>158</v>
      </c>
      <c r="D14" s="73">
        <v>122</v>
      </c>
      <c r="E14" s="73">
        <v>44</v>
      </c>
      <c r="F14" s="73">
        <v>3</v>
      </c>
      <c r="G14" s="73">
        <v>0</v>
      </c>
      <c r="H14" s="73">
        <v>2</v>
      </c>
      <c r="I14" s="131">
        <v>0</v>
      </c>
      <c r="J14" s="75">
        <v>29</v>
      </c>
    </row>
    <row r="15" spans="1:10" ht="16.5" customHeight="1" x14ac:dyDescent="0.3">
      <c r="A15" s="46" t="s">
        <v>230</v>
      </c>
      <c r="B15" s="64">
        <v>110</v>
      </c>
      <c r="C15" s="71">
        <v>37</v>
      </c>
      <c r="D15" s="64">
        <v>23</v>
      </c>
      <c r="E15" s="64">
        <v>21</v>
      </c>
      <c r="F15" s="64">
        <v>1</v>
      </c>
      <c r="G15" s="64">
        <v>4</v>
      </c>
      <c r="H15" s="64">
        <v>0</v>
      </c>
      <c r="I15" s="130">
        <v>1</v>
      </c>
      <c r="J15" s="72">
        <v>23</v>
      </c>
    </row>
    <row r="16" spans="1:10" ht="16.5" customHeight="1" x14ac:dyDescent="0.3">
      <c r="A16" s="46" t="s">
        <v>231</v>
      </c>
      <c r="B16" s="73">
        <v>7793</v>
      </c>
      <c r="C16" s="74">
        <v>638</v>
      </c>
      <c r="D16" s="73">
        <v>564</v>
      </c>
      <c r="E16" s="73">
        <v>1881</v>
      </c>
      <c r="F16" s="73">
        <v>89</v>
      </c>
      <c r="G16" s="73">
        <v>261</v>
      </c>
      <c r="H16" s="73">
        <v>0</v>
      </c>
      <c r="I16" s="131">
        <v>440</v>
      </c>
      <c r="J16" s="75">
        <v>3920</v>
      </c>
    </row>
    <row r="17" spans="1:10" ht="16.5" customHeight="1" x14ac:dyDescent="0.3">
      <c r="A17" s="46" t="s">
        <v>232</v>
      </c>
      <c r="B17" s="64">
        <v>4312</v>
      </c>
      <c r="C17" s="71">
        <v>209</v>
      </c>
      <c r="D17" s="64">
        <v>697</v>
      </c>
      <c r="E17" s="64">
        <v>2757</v>
      </c>
      <c r="F17" s="64">
        <v>4</v>
      </c>
      <c r="G17" s="64">
        <v>0</v>
      </c>
      <c r="H17" s="64">
        <v>16</v>
      </c>
      <c r="I17" s="130">
        <v>379</v>
      </c>
      <c r="J17" s="72">
        <v>250</v>
      </c>
    </row>
    <row r="18" spans="1:10" ht="16.5" customHeight="1" x14ac:dyDescent="0.3">
      <c r="A18" s="46" t="s">
        <v>233</v>
      </c>
      <c r="B18" s="73">
        <v>6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4</v>
      </c>
      <c r="J18" s="75">
        <v>2</v>
      </c>
    </row>
    <row r="19" spans="1:10" ht="16.5" customHeight="1" x14ac:dyDescent="0.3">
      <c r="A19" s="46" t="s">
        <v>234</v>
      </c>
      <c r="B19" s="64">
        <v>602</v>
      </c>
      <c r="C19" s="71">
        <v>82</v>
      </c>
      <c r="D19" s="64">
        <v>61</v>
      </c>
      <c r="E19" s="64">
        <v>104</v>
      </c>
      <c r="F19" s="64">
        <v>49</v>
      </c>
      <c r="G19" s="64">
        <v>133</v>
      </c>
      <c r="H19" s="64">
        <v>123</v>
      </c>
      <c r="I19" s="130">
        <v>25</v>
      </c>
      <c r="J19" s="72">
        <v>25</v>
      </c>
    </row>
    <row r="20" spans="1:10" ht="16.5" customHeight="1" x14ac:dyDescent="0.3">
      <c r="A20" s="46" t="s">
        <v>235</v>
      </c>
      <c r="B20" s="73">
        <v>2347</v>
      </c>
      <c r="C20" s="74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131">
        <v>0</v>
      </c>
      <c r="J20" s="75">
        <v>0</v>
      </c>
    </row>
    <row r="21" spans="1:10" ht="16.5" customHeight="1" x14ac:dyDescent="0.3">
      <c r="A21" s="46" t="s">
        <v>236</v>
      </c>
      <c r="B21" s="64">
        <v>379</v>
      </c>
      <c r="C21" s="71">
        <v>0</v>
      </c>
      <c r="D21" s="64">
        <v>3</v>
      </c>
      <c r="E21" s="64">
        <v>4</v>
      </c>
      <c r="F21" s="64">
        <v>0</v>
      </c>
      <c r="G21" s="64">
        <v>0</v>
      </c>
      <c r="H21" s="64">
        <v>18</v>
      </c>
      <c r="I21" s="130">
        <v>290</v>
      </c>
      <c r="J21" s="72">
        <v>64</v>
      </c>
    </row>
    <row r="22" spans="1:10" ht="16.5" customHeight="1" x14ac:dyDescent="0.3">
      <c r="A22" s="46" t="s">
        <v>237</v>
      </c>
      <c r="B22" s="73">
        <v>513</v>
      </c>
      <c r="C22" s="74">
        <v>53</v>
      </c>
      <c r="D22" s="73">
        <v>25</v>
      </c>
      <c r="E22" s="73">
        <v>67</v>
      </c>
      <c r="F22" s="73">
        <v>0</v>
      </c>
      <c r="G22" s="73">
        <v>0</v>
      </c>
      <c r="H22" s="73">
        <v>20</v>
      </c>
      <c r="I22" s="131">
        <v>13</v>
      </c>
      <c r="J22" s="75">
        <v>335</v>
      </c>
    </row>
    <row r="23" spans="1:10" ht="16.5" customHeight="1" x14ac:dyDescent="0.3">
      <c r="A23" s="46" t="s">
        <v>238</v>
      </c>
      <c r="B23" s="64">
        <v>4453</v>
      </c>
      <c r="C23" s="71">
        <v>420</v>
      </c>
      <c r="D23" s="64">
        <v>661</v>
      </c>
      <c r="E23" s="64">
        <v>1311</v>
      </c>
      <c r="F23" s="64">
        <v>75</v>
      </c>
      <c r="G23" s="64">
        <v>0</v>
      </c>
      <c r="H23" s="64">
        <v>0</v>
      </c>
      <c r="I23" s="130">
        <v>335</v>
      </c>
      <c r="J23" s="72">
        <v>1651</v>
      </c>
    </row>
    <row r="24" spans="1:10" ht="16.5" customHeight="1" x14ac:dyDescent="0.3">
      <c r="A24" s="46" t="s">
        <v>239</v>
      </c>
      <c r="B24" s="73">
        <v>551</v>
      </c>
      <c r="C24" s="74">
        <v>93</v>
      </c>
      <c r="D24" s="73">
        <v>32</v>
      </c>
      <c r="E24" s="73">
        <v>27</v>
      </c>
      <c r="F24" s="73">
        <v>0</v>
      </c>
      <c r="G24" s="73">
        <v>0</v>
      </c>
      <c r="H24" s="73">
        <v>5</v>
      </c>
      <c r="I24" s="131">
        <v>32</v>
      </c>
      <c r="J24" s="75">
        <v>362</v>
      </c>
    </row>
    <row r="25" spans="1:10" ht="16.5" customHeight="1" x14ac:dyDescent="0.3">
      <c r="A25" s="46" t="s">
        <v>240</v>
      </c>
      <c r="B25" s="64">
        <v>1720</v>
      </c>
      <c r="C25" s="71">
        <v>312</v>
      </c>
      <c r="D25" s="64">
        <v>226</v>
      </c>
      <c r="E25" s="64">
        <v>100</v>
      </c>
      <c r="F25" s="64">
        <v>0</v>
      </c>
      <c r="G25" s="64">
        <v>0</v>
      </c>
      <c r="H25" s="64">
        <v>0</v>
      </c>
      <c r="I25" s="130">
        <v>544</v>
      </c>
      <c r="J25" s="72">
        <v>538</v>
      </c>
    </row>
    <row r="26" spans="1:10" ht="16.5" customHeight="1" x14ac:dyDescent="0.3">
      <c r="A26" s="46" t="s">
        <v>241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3">
      <c r="A27" s="46" t="s">
        <v>242</v>
      </c>
      <c r="B27" s="64">
        <v>589</v>
      </c>
      <c r="C27" s="71">
        <v>94</v>
      </c>
      <c r="D27" s="64">
        <v>65</v>
      </c>
      <c r="E27" s="64">
        <v>87</v>
      </c>
      <c r="F27" s="64">
        <v>17</v>
      </c>
      <c r="G27" s="64">
        <v>0</v>
      </c>
      <c r="H27" s="64">
        <v>72</v>
      </c>
      <c r="I27" s="130">
        <v>21</v>
      </c>
      <c r="J27" s="72">
        <v>233</v>
      </c>
    </row>
    <row r="28" spans="1:10" ht="16.5" customHeight="1" x14ac:dyDescent="0.3">
      <c r="A28" s="46" t="s">
        <v>243</v>
      </c>
      <c r="B28" s="73">
        <v>283</v>
      </c>
      <c r="C28" s="74">
        <v>1</v>
      </c>
      <c r="D28" s="73">
        <v>2</v>
      </c>
      <c r="E28" s="73">
        <v>4</v>
      </c>
      <c r="F28" s="73">
        <v>3</v>
      </c>
      <c r="G28" s="73">
        <v>5</v>
      </c>
      <c r="H28" s="73">
        <v>3</v>
      </c>
      <c r="I28" s="131">
        <v>237</v>
      </c>
      <c r="J28" s="75">
        <v>28</v>
      </c>
    </row>
    <row r="29" spans="1:10" ht="16.5" customHeight="1" x14ac:dyDescent="0.3">
      <c r="A29" s="46" t="s">
        <v>244</v>
      </c>
      <c r="B29" s="64">
        <v>26</v>
      </c>
      <c r="C29" s="71">
        <v>5</v>
      </c>
      <c r="D29" s="64">
        <v>0</v>
      </c>
      <c r="E29" s="64">
        <v>2</v>
      </c>
      <c r="F29" s="64">
        <v>0</v>
      </c>
      <c r="G29" s="64">
        <v>0</v>
      </c>
      <c r="H29" s="64">
        <v>8</v>
      </c>
      <c r="I29" s="130">
        <v>0</v>
      </c>
      <c r="J29" s="72">
        <v>11</v>
      </c>
    </row>
    <row r="30" spans="1:10" ht="16.5" customHeight="1" x14ac:dyDescent="0.3">
      <c r="A30" s="46" t="s">
        <v>245</v>
      </c>
      <c r="B30" s="73">
        <v>19</v>
      </c>
      <c r="C30" s="74">
        <v>1</v>
      </c>
      <c r="D30" s="73">
        <v>2</v>
      </c>
      <c r="E30" s="73">
        <v>8</v>
      </c>
      <c r="F30" s="73">
        <v>2</v>
      </c>
      <c r="G30" s="73">
        <v>0</v>
      </c>
      <c r="H30" s="73">
        <v>0</v>
      </c>
      <c r="I30" s="131">
        <v>6</v>
      </c>
      <c r="J30" s="75">
        <v>0</v>
      </c>
    </row>
    <row r="31" spans="1:10" ht="16.5" customHeight="1" x14ac:dyDescent="0.3">
      <c r="A31" s="46" t="s">
        <v>246</v>
      </c>
      <c r="B31" s="64">
        <v>0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0</v>
      </c>
      <c r="J31" s="72">
        <v>0</v>
      </c>
    </row>
    <row r="32" spans="1:10" ht="16.5" customHeight="1" x14ac:dyDescent="0.3">
      <c r="A32" s="46" t="s">
        <v>247</v>
      </c>
      <c r="B32" s="73">
        <v>746</v>
      </c>
      <c r="C32" s="74">
        <v>105</v>
      </c>
      <c r="D32" s="73">
        <v>227</v>
      </c>
      <c r="E32" s="73">
        <v>40</v>
      </c>
      <c r="F32" s="73">
        <v>0</v>
      </c>
      <c r="G32" s="73">
        <v>303</v>
      </c>
      <c r="H32" s="73">
        <v>9</v>
      </c>
      <c r="I32" s="131">
        <v>3</v>
      </c>
      <c r="J32" s="75">
        <v>59</v>
      </c>
    </row>
    <row r="33" spans="1:10" ht="16.5" customHeight="1" x14ac:dyDescent="0.3">
      <c r="A33" s="46" t="s">
        <v>248</v>
      </c>
      <c r="B33" s="64">
        <v>95</v>
      </c>
      <c r="C33" s="71">
        <v>34</v>
      </c>
      <c r="D33" s="64">
        <v>5</v>
      </c>
      <c r="E33" s="64">
        <v>40</v>
      </c>
      <c r="F33" s="64">
        <v>1</v>
      </c>
      <c r="G33" s="64">
        <v>0</v>
      </c>
      <c r="H33" s="64">
        <v>11</v>
      </c>
      <c r="I33" s="130">
        <v>0</v>
      </c>
      <c r="J33" s="72">
        <v>4</v>
      </c>
    </row>
    <row r="34" spans="1:10" ht="16.5" customHeight="1" x14ac:dyDescent="0.3">
      <c r="A34" s="46" t="s">
        <v>249</v>
      </c>
      <c r="B34" s="73">
        <v>168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34</v>
      </c>
      <c r="J34" s="75">
        <v>134</v>
      </c>
    </row>
    <row r="35" spans="1:10" ht="16.5" customHeight="1" x14ac:dyDescent="0.3">
      <c r="A35" s="46" t="s">
        <v>250</v>
      </c>
      <c r="B35" s="64">
        <v>51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32</v>
      </c>
      <c r="J35" s="72">
        <v>19</v>
      </c>
    </row>
    <row r="36" spans="1:10" ht="16.5" customHeight="1" x14ac:dyDescent="0.3">
      <c r="A36" s="46" t="s">
        <v>251</v>
      </c>
      <c r="B36" s="73">
        <v>980</v>
      </c>
      <c r="C36" s="74">
        <v>71</v>
      </c>
      <c r="D36" s="73">
        <v>7</v>
      </c>
      <c r="E36" s="73">
        <v>209</v>
      </c>
      <c r="F36" s="73">
        <v>3</v>
      </c>
      <c r="G36" s="73">
        <v>7</v>
      </c>
      <c r="H36" s="73">
        <v>10</v>
      </c>
      <c r="I36" s="131">
        <v>35</v>
      </c>
      <c r="J36" s="75">
        <v>638</v>
      </c>
    </row>
    <row r="37" spans="1:10" ht="16.5" customHeight="1" x14ac:dyDescent="0.3">
      <c r="A37" s="47" t="s">
        <v>77</v>
      </c>
      <c r="B37" s="67">
        <v>27954</v>
      </c>
      <c r="C37" s="76">
        <v>2493</v>
      </c>
      <c r="D37" s="67">
        <v>2969</v>
      </c>
      <c r="E37" s="67">
        <v>7501</v>
      </c>
      <c r="F37" s="67">
        <v>249</v>
      </c>
      <c r="G37" s="67">
        <v>1175</v>
      </c>
      <c r="H37" s="67">
        <v>305</v>
      </c>
      <c r="I37" s="132">
        <v>2474</v>
      </c>
      <c r="J37" s="77">
        <v>8441</v>
      </c>
    </row>
    <row r="38" spans="1:10" ht="16.5" customHeight="1" x14ac:dyDescent="0.2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jUvVrtyos7yXvJhgB21vmP8xsIMPOz0gPY0lg4pAEiZ6MZliC5rmR66lxGMFGbtZOWW6SYj0kjeNy13myDrcfQ==" saltValue="EOoy0nPngU1fWSxUSlyeDQ==" spinCount="100000" sheet="1" objects="1" scenarios="1"/>
  <mergeCells count="1">
    <mergeCell ref="A1:B1"/>
  </mergeCells>
  <conditionalFormatting sqref="A8:A37">
    <cfRule type="cellIs" dxfId="193" priority="3" operator="between">
      <formula>-0.1</formula>
      <formula>0</formula>
    </cfRule>
  </conditionalFormatting>
  <conditionalFormatting sqref="C7:J7">
    <cfRule type="cellIs" dxfId="192" priority="2" operator="between">
      <formula>-0.1</formula>
      <formula>0</formula>
    </cfRule>
  </conditionalFormatting>
  <conditionalFormatting sqref="B7">
    <cfRule type="cellIs" dxfId="19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3" ht="16.5" customHeight="1" x14ac:dyDescent="0.3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'Table of Contents'!A60&amp;", "&amp;'Table of Contents'!A3</f>
        <v>Total Number of AIF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3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3">
      <c r="A8" s="46" t="s">
        <v>223</v>
      </c>
      <c r="B8" s="63">
        <v>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6</v>
      </c>
      <c r="K8" s="63" t="e">
        <f>#REF!</f>
        <v>#REF!</v>
      </c>
      <c r="L8" s="63">
        <v>6</v>
      </c>
      <c r="M8" s="63">
        <v>0</v>
      </c>
    </row>
    <row r="9" spans="1:13" ht="16.5" customHeight="1" x14ac:dyDescent="0.3">
      <c r="A9" s="46" t="s">
        <v>224</v>
      </c>
      <c r="B9" s="64">
        <v>26</v>
      </c>
      <c r="C9" s="64">
        <v>0</v>
      </c>
      <c r="D9" s="64">
        <v>0</v>
      </c>
      <c r="E9" s="64">
        <v>0</v>
      </c>
      <c r="F9" s="64">
        <v>22</v>
      </c>
      <c r="G9" s="64">
        <v>2</v>
      </c>
      <c r="H9" s="64">
        <v>1</v>
      </c>
      <c r="I9" s="64">
        <v>0</v>
      </c>
      <c r="J9" s="64">
        <v>1</v>
      </c>
      <c r="K9" s="69" t="e">
        <f>#REF!</f>
        <v>#REF!</v>
      </c>
      <c r="L9" s="64">
        <v>25</v>
      </c>
      <c r="M9" s="64">
        <v>1</v>
      </c>
    </row>
    <row r="10" spans="1:13" ht="16.5" customHeight="1" x14ac:dyDescent="0.3">
      <c r="A10" s="46" t="s">
        <v>225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f>#REF!</f>
        <v>#REF!</v>
      </c>
      <c r="L10" s="63">
        <v>0</v>
      </c>
      <c r="M10" s="63">
        <v>0</v>
      </c>
    </row>
    <row r="11" spans="1:13" ht="16.5" customHeight="1" x14ac:dyDescent="0.3">
      <c r="A11" s="46" t="s">
        <v>226</v>
      </c>
      <c r="B11" s="64">
        <v>28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f>#REF!</f>
        <v>#REF!</v>
      </c>
      <c r="L11" s="64">
        <v>0</v>
      </c>
      <c r="M11" s="64">
        <v>0</v>
      </c>
    </row>
    <row r="12" spans="1:13" ht="16.5" customHeight="1" x14ac:dyDescent="0.3">
      <c r="A12" s="46" t="s">
        <v>227</v>
      </c>
      <c r="B12" s="63">
        <v>56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25</v>
      </c>
      <c r="I12" s="63">
        <v>6</v>
      </c>
      <c r="J12" s="63">
        <v>25</v>
      </c>
      <c r="K12" s="63" t="e">
        <f>#REF!</f>
        <v>#REF!</v>
      </c>
      <c r="L12" s="63">
        <v>127</v>
      </c>
      <c r="M12" s="63">
        <v>21</v>
      </c>
    </row>
    <row r="13" spans="1:13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f>#REF!</f>
        <v>#REF!</v>
      </c>
      <c r="L13" s="64">
        <v>0</v>
      </c>
      <c r="M13" s="64">
        <v>0</v>
      </c>
    </row>
    <row r="14" spans="1:13" ht="16.5" customHeight="1" x14ac:dyDescent="0.3">
      <c r="A14" s="46" t="s">
        <v>229</v>
      </c>
      <c r="B14" s="63">
        <v>29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14</v>
      </c>
      <c r="J14" s="63">
        <v>15</v>
      </c>
      <c r="K14" s="63" t="e">
        <f>#REF!</f>
        <v>#REF!</v>
      </c>
      <c r="L14" s="63">
        <v>0</v>
      </c>
      <c r="M14" s="63">
        <v>0</v>
      </c>
    </row>
    <row r="15" spans="1:13" ht="16.5" customHeight="1" x14ac:dyDescent="0.3">
      <c r="A15" s="46" t="s">
        <v>230</v>
      </c>
      <c r="B15" s="64">
        <v>23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f>#REF!</f>
        <v>#REF!</v>
      </c>
      <c r="L15" s="64">
        <v>0</v>
      </c>
      <c r="M15" s="64">
        <v>0</v>
      </c>
    </row>
    <row r="16" spans="1:13" ht="16.5" customHeight="1" x14ac:dyDescent="0.3">
      <c r="A16" s="46" t="s">
        <v>231</v>
      </c>
      <c r="B16" s="63">
        <v>3920</v>
      </c>
      <c r="C16" s="63">
        <v>0</v>
      </c>
      <c r="D16" s="63">
        <v>0</v>
      </c>
      <c r="E16" s="63">
        <v>0</v>
      </c>
      <c r="F16" s="63">
        <v>1945</v>
      </c>
      <c r="G16" s="63">
        <v>310</v>
      </c>
      <c r="H16" s="63">
        <v>1534</v>
      </c>
      <c r="I16" s="63">
        <v>131</v>
      </c>
      <c r="J16" s="63">
        <v>0</v>
      </c>
      <c r="K16" s="63" t="e">
        <f>#REF!</f>
        <v>#REF!</v>
      </c>
      <c r="L16" s="63">
        <v>0</v>
      </c>
      <c r="M16" s="63">
        <v>0</v>
      </c>
    </row>
    <row r="17" spans="1:13" ht="16.5" customHeight="1" x14ac:dyDescent="0.3">
      <c r="A17" s="46" t="s">
        <v>232</v>
      </c>
      <c r="B17" s="64">
        <v>250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4</v>
      </c>
      <c r="J17" s="64">
        <v>246</v>
      </c>
      <c r="K17" s="69" t="e">
        <f>#REF!</f>
        <v>#REF!</v>
      </c>
      <c r="L17" s="64">
        <v>246</v>
      </c>
      <c r="M17" s="64">
        <v>0</v>
      </c>
    </row>
    <row r="18" spans="1:13" ht="16.5" customHeight="1" x14ac:dyDescent="0.3">
      <c r="A18" s="46" t="s">
        <v>233</v>
      </c>
      <c r="B18" s="63">
        <v>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 t="e">
        <f>#REF!</f>
        <v>#REF!</v>
      </c>
      <c r="L18" s="63">
        <v>0</v>
      </c>
      <c r="M18" s="63">
        <v>2</v>
      </c>
    </row>
    <row r="19" spans="1:13" ht="16.5" customHeight="1" x14ac:dyDescent="0.3">
      <c r="A19" s="46" t="s">
        <v>234</v>
      </c>
      <c r="B19" s="64">
        <v>25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6</v>
      </c>
      <c r="J19" s="64">
        <v>19</v>
      </c>
      <c r="K19" s="69" t="e">
        <f>#REF!</f>
        <v>#REF!</v>
      </c>
      <c r="L19" s="64">
        <v>25</v>
      </c>
      <c r="M19" s="64">
        <v>0</v>
      </c>
    </row>
    <row r="20" spans="1:13" ht="16.5" customHeight="1" x14ac:dyDescent="0.3">
      <c r="A20" s="46" t="s">
        <v>235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f>#REF!</f>
        <v>#REF!</v>
      </c>
      <c r="L20" s="63">
        <v>0</v>
      </c>
      <c r="M20" s="63">
        <v>0</v>
      </c>
    </row>
    <row r="21" spans="1:13" ht="16.5" customHeight="1" x14ac:dyDescent="0.3">
      <c r="A21" s="46" t="s">
        <v>236</v>
      </c>
      <c r="B21" s="64">
        <v>64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64</v>
      </c>
      <c r="J21" s="64">
        <v>0</v>
      </c>
      <c r="K21" s="69" t="e">
        <f>#REF!</f>
        <v>#REF!</v>
      </c>
      <c r="L21" s="64">
        <v>64</v>
      </c>
      <c r="M21" s="64">
        <v>0</v>
      </c>
    </row>
    <row r="22" spans="1:13" ht="16.5" customHeight="1" x14ac:dyDescent="0.3">
      <c r="A22" s="46" t="s">
        <v>237</v>
      </c>
      <c r="B22" s="63">
        <v>335</v>
      </c>
      <c r="C22" s="63">
        <v>0</v>
      </c>
      <c r="D22" s="63">
        <v>0</v>
      </c>
      <c r="E22" s="63">
        <v>0</v>
      </c>
      <c r="F22" s="63">
        <v>0</v>
      </c>
      <c r="G22" s="63">
        <v>6</v>
      </c>
      <c r="H22" s="63">
        <v>9</v>
      </c>
      <c r="I22" s="63">
        <v>61</v>
      </c>
      <c r="J22" s="63">
        <v>259</v>
      </c>
      <c r="K22" s="63" t="e">
        <f>#REF!</f>
        <v>#REF!</v>
      </c>
      <c r="L22" s="63">
        <v>259</v>
      </c>
      <c r="M22" s="63">
        <v>0</v>
      </c>
    </row>
    <row r="23" spans="1:13" ht="16.5" customHeight="1" x14ac:dyDescent="0.3">
      <c r="A23" s="46" t="s">
        <v>238</v>
      </c>
      <c r="B23" s="64">
        <v>1651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208</v>
      </c>
      <c r="I23" s="64">
        <v>0</v>
      </c>
      <c r="J23" s="64">
        <v>1443</v>
      </c>
      <c r="K23" s="69" t="e">
        <f>#REF!</f>
        <v>#REF!</v>
      </c>
      <c r="L23" s="64">
        <v>0</v>
      </c>
      <c r="M23" s="64">
        <v>0</v>
      </c>
    </row>
    <row r="24" spans="1:13" ht="16.5" customHeight="1" x14ac:dyDescent="0.3">
      <c r="A24" s="46" t="s">
        <v>239</v>
      </c>
      <c r="B24" s="63">
        <v>362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41</v>
      </c>
      <c r="I24" s="63">
        <v>29</v>
      </c>
      <c r="J24" s="63">
        <v>291</v>
      </c>
      <c r="K24" s="63" t="e">
        <f>#REF!</f>
        <v>#REF!</v>
      </c>
      <c r="L24" s="63">
        <v>339</v>
      </c>
      <c r="M24" s="63">
        <v>23</v>
      </c>
    </row>
    <row r="25" spans="1:13" ht="16.5" customHeight="1" x14ac:dyDescent="0.3">
      <c r="A25" s="46" t="s">
        <v>240</v>
      </c>
      <c r="B25" s="64">
        <v>538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306</v>
      </c>
      <c r="I25" s="64">
        <v>68</v>
      </c>
      <c r="J25" s="64">
        <v>164</v>
      </c>
      <c r="K25" s="69" t="e">
        <f>#REF!</f>
        <v>#REF!</v>
      </c>
      <c r="L25" s="64">
        <v>0</v>
      </c>
      <c r="M25" s="64">
        <v>0</v>
      </c>
    </row>
    <row r="26" spans="1:13" ht="16.5" customHeight="1" x14ac:dyDescent="0.3">
      <c r="A26" s="46" t="s">
        <v>241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f>#REF!</f>
        <v>#REF!</v>
      </c>
      <c r="L26" s="63">
        <v>0</v>
      </c>
      <c r="M26" s="63">
        <v>0</v>
      </c>
    </row>
    <row r="27" spans="1:13" ht="16.5" customHeight="1" x14ac:dyDescent="0.3">
      <c r="A27" s="46" t="s">
        <v>242</v>
      </c>
      <c r="B27" s="64">
        <v>233</v>
      </c>
      <c r="C27" s="64">
        <v>0</v>
      </c>
      <c r="D27" s="64">
        <v>0</v>
      </c>
      <c r="E27" s="64">
        <v>0</v>
      </c>
      <c r="F27" s="64">
        <v>0</v>
      </c>
      <c r="G27" s="64">
        <v>52</v>
      </c>
      <c r="H27" s="64">
        <v>153</v>
      </c>
      <c r="I27" s="64">
        <v>0</v>
      </c>
      <c r="J27" s="64">
        <v>28</v>
      </c>
      <c r="K27" s="69" t="e">
        <f>#REF!</f>
        <v>#REF!</v>
      </c>
      <c r="L27" s="64">
        <v>0</v>
      </c>
      <c r="M27" s="64">
        <v>0</v>
      </c>
    </row>
    <row r="28" spans="1:13" ht="16.5" customHeight="1" x14ac:dyDescent="0.3">
      <c r="A28" s="46" t="s">
        <v>243</v>
      </c>
      <c r="B28" s="63">
        <v>28</v>
      </c>
      <c r="C28" s="63">
        <v>0</v>
      </c>
      <c r="D28" s="63">
        <v>0</v>
      </c>
      <c r="E28" s="63">
        <v>0</v>
      </c>
      <c r="F28" s="63">
        <v>15</v>
      </c>
      <c r="G28" s="63">
        <v>0</v>
      </c>
      <c r="H28" s="63">
        <v>1</v>
      </c>
      <c r="I28" s="63">
        <v>0</v>
      </c>
      <c r="J28" s="63">
        <v>12</v>
      </c>
      <c r="K28" s="63" t="e">
        <f>#REF!</f>
        <v>#REF!</v>
      </c>
      <c r="L28" s="63">
        <v>24</v>
      </c>
      <c r="M28" s="63">
        <v>4</v>
      </c>
    </row>
    <row r="29" spans="1:13" ht="16.5" customHeight="1" x14ac:dyDescent="0.3">
      <c r="A29" s="46" t="s">
        <v>244</v>
      </c>
      <c r="B29" s="64">
        <v>11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11</v>
      </c>
      <c r="K29" s="69" t="e">
        <f>#REF!</f>
        <v>#REF!</v>
      </c>
      <c r="L29" s="64">
        <v>0</v>
      </c>
      <c r="M29" s="64">
        <v>0</v>
      </c>
    </row>
    <row r="30" spans="1:13" ht="16.5" customHeight="1" x14ac:dyDescent="0.3">
      <c r="A30" s="46" t="s">
        <v>245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f>#REF!</f>
        <v>#REF!</v>
      </c>
      <c r="L30" s="63">
        <v>0</v>
      </c>
      <c r="M30" s="63">
        <v>0</v>
      </c>
    </row>
    <row r="31" spans="1:13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9" t="e">
        <f>#REF!</f>
        <v>#REF!</v>
      </c>
      <c r="L31" s="64">
        <v>0</v>
      </c>
      <c r="M31" s="64">
        <v>0</v>
      </c>
    </row>
    <row r="32" spans="1:13" ht="16.5" customHeight="1" x14ac:dyDescent="0.3">
      <c r="A32" s="46" t="s">
        <v>247</v>
      </c>
      <c r="B32" s="63">
        <v>59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59</v>
      </c>
      <c r="J32" s="63">
        <v>0</v>
      </c>
      <c r="K32" s="63" t="e">
        <f>#REF!</f>
        <v>#REF!</v>
      </c>
      <c r="L32" s="63">
        <v>59</v>
      </c>
      <c r="M32" s="63">
        <v>0</v>
      </c>
    </row>
    <row r="33" spans="1:13" ht="16.5" customHeight="1" x14ac:dyDescent="0.3">
      <c r="A33" s="46" t="s">
        <v>248</v>
      </c>
      <c r="B33" s="64">
        <v>4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1</v>
      </c>
      <c r="K33" s="69" t="e">
        <f>#REF!</f>
        <v>#REF!</v>
      </c>
      <c r="L33" s="64">
        <v>1</v>
      </c>
      <c r="M33" s="64">
        <v>0</v>
      </c>
    </row>
    <row r="34" spans="1:13" ht="16.5" customHeight="1" x14ac:dyDescent="0.3">
      <c r="A34" s="46" t="s">
        <v>249</v>
      </c>
      <c r="B34" s="63">
        <v>134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24</v>
      </c>
      <c r="J34" s="63">
        <v>110</v>
      </c>
      <c r="K34" s="63" t="e">
        <f>#REF!</f>
        <v>#REF!</v>
      </c>
      <c r="L34" s="63">
        <v>0</v>
      </c>
      <c r="M34" s="63">
        <v>0</v>
      </c>
    </row>
    <row r="35" spans="1:13" ht="16.5" customHeight="1" x14ac:dyDescent="0.3">
      <c r="A35" s="46" t="s">
        <v>250</v>
      </c>
      <c r="B35" s="64">
        <v>19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9</v>
      </c>
      <c r="I35" s="64">
        <v>0</v>
      </c>
      <c r="J35" s="64">
        <v>10</v>
      </c>
      <c r="K35" s="69" t="e">
        <f>#REF!</f>
        <v>#REF!</v>
      </c>
      <c r="L35" s="64">
        <v>1</v>
      </c>
      <c r="M35" s="64">
        <v>8</v>
      </c>
    </row>
    <row r="36" spans="1:13" ht="16.5" customHeight="1" x14ac:dyDescent="0.3">
      <c r="A36" s="46" t="s">
        <v>251</v>
      </c>
      <c r="B36" s="63">
        <v>638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638</v>
      </c>
      <c r="K36" s="63" t="e">
        <f>#REF!</f>
        <v>#REF!</v>
      </c>
      <c r="L36" s="63">
        <v>247</v>
      </c>
      <c r="M36" s="63">
        <v>391</v>
      </c>
    </row>
    <row r="37" spans="1:13" ht="16.5" customHeight="1" x14ac:dyDescent="0.3">
      <c r="A37" s="47" t="s">
        <v>77</v>
      </c>
      <c r="B37" s="67">
        <v>8441</v>
      </c>
      <c r="C37" s="67">
        <v>0</v>
      </c>
      <c r="D37" s="67">
        <v>1</v>
      </c>
      <c r="E37" s="67">
        <v>0</v>
      </c>
      <c r="F37" s="67">
        <v>1982</v>
      </c>
      <c r="G37" s="67">
        <v>370</v>
      </c>
      <c r="H37" s="67">
        <v>2287</v>
      </c>
      <c r="I37" s="67">
        <v>469</v>
      </c>
      <c r="J37" s="67">
        <v>3281</v>
      </c>
      <c r="K37" s="70" t="e">
        <f>#REF!</f>
        <v>#REF!</v>
      </c>
      <c r="L37" s="67">
        <v>1423</v>
      </c>
      <c r="M37" s="67">
        <v>450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LdEu2tQXwj+dob4t24YW593fsKK8F0Cb6TLctq5Fz4l3yAKpcqHzGQLzJYL6QOEvuQyufdqw2egvbKUWhQNsw==" saltValue="DWn52bNYSjHCdF386G5K5w==" spinCount="100000" sheet="1" objects="1" scenarios="1"/>
  <mergeCells count="1">
    <mergeCell ref="A1:B1"/>
  </mergeCells>
  <conditionalFormatting sqref="A8:A37">
    <cfRule type="cellIs" dxfId="190" priority="4" operator="between">
      <formula>-0.1</formula>
      <formula>0</formula>
    </cfRule>
  </conditionalFormatting>
  <conditionalFormatting sqref="C7:J7">
    <cfRule type="cellIs" dxfId="189" priority="3" operator="between">
      <formula>-0.1</formula>
      <formula>0</formula>
    </cfRule>
  </conditionalFormatting>
  <conditionalFormatting sqref="L7:M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'Table of Contents'!A61&amp;", "&amp;'Table of Contents'!A3</f>
        <v>Total Number of AIF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244</v>
      </c>
      <c r="H8" s="66">
        <v>23</v>
      </c>
      <c r="I8" s="66">
        <v>10</v>
      </c>
      <c r="J8" s="66">
        <v>205</v>
      </c>
      <c r="K8" s="66">
        <v>6</v>
      </c>
    </row>
    <row r="9" spans="1:1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79</v>
      </c>
      <c r="H9" s="64">
        <v>8</v>
      </c>
      <c r="I9" s="64">
        <v>10</v>
      </c>
      <c r="J9" s="64">
        <v>61</v>
      </c>
      <c r="K9" s="6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10</v>
      </c>
      <c r="H12" s="66">
        <v>0</v>
      </c>
      <c r="I12" s="66">
        <v>0</v>
      </c>
      <c r="J12" s="66">
        <v>5</v>
      </c>
      <c r="K12" s="66">
        <v>5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43</v>
      </c>
      <c r="H14" s="66">
        <v>5</v>
      </c>
      <c r="I14" s="66">
        <v>8</v>
      </c>
      <c r="J14" s="66">
        <v>30</v>
      </c>
      <c r="K14" s="66">
        <v>0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29</v>
      </c>
      <c r="H15" s="64">
        <v>17</v>
      </c>
      <c r="I15" s="64">
        <v>12</v>
      </c>
      <c r="J15" s="64">
        <v>0</v>
      </c>
      <c r="K15" s="6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3">
      <c r="A17" s="46" t="s">
        <v>232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309</v>
      </c>
      <c r="H17" s="64">
        <v>53</v>
      </c>
      <c r="I17" s="64">
        <v>6</v>
      </c>
      <c r="J17" s="64">
        <v>227</v>
      </c>
      <c r="K17" s="64">
        <v>23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3">
      <c r="A19" s="46" t="s">
        <v>234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135</v>
      </c>
      <c r="H19" s="64">
        <v>30</v>
      </c>
      <c r="I19" s="64">
        <v>6</v>
      </c>
      <c r="J19" s="64">
        <v>56</v>
      </c>
      <c r="K19" s="64">
        <v>43</v>
      </c>
    </row>
    <row r="20" spans="1:11" ht="16.5" customHeight="1" x14ac:dyDescent="0.3">
      <c r="A20" s="46" t="s">
        <v>235</v>
      </c>
      <c r="B20" s="66">
        <v>0</v>
      </c>
      <c r="C20" s="66">
        <v>0</v>
      </c>
      <c r="D20" s="66">
        <v>0</v>
      </c>
      <c r="E20" s="66">
        <v>0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3">
      <c r="A21" s="46" t="s">
        <v>236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49</v>
      </c>
      <c r="H21" s="64">
        <v>0</v>
      </c>
      <c r="I21" s="64">
        <v>0</v>
      </c>
      <c r="J21" s="64">
        <v>22</v>
      </c>
      <c r="K21" s="64">
        <v>27</v>
      </c>
    </row>
    <row r="22" spans="1:11" ht="16.5" customHeight="1" x14ac:dyDescent="0.3">
      <c r="A22" s="46" t="s">
        <v>237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26</v>
      </c>
      <c r="H22" s="66">
        <v>0</v>
      </c>
      <c r="I22" s="66">
        <v>0</v>
      </c>
      <c r="J22" s="66">
        <v>0</v>
      </c>
      <c r="K22" s="66">
        <v>26</v>
      </c>
    </row>
    <row r="23" spans="1:11" ht="16.5" customHeight="1" x14ac:dyDescent="0.3">
      <c r="A23" s="46" t="s">
        <v>238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1167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3">
      <c r="A24" s="46" t="s">
        <v>239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44</v>
      </c>
      <c r="H24" s="66">
        <v>8</v>
      </c>
      <c r="I24" s="66">
        <v>1</v>
      </c>
      <c r="J24" s="66">
        <v>0</v>
      </c>
      <c r="K24" s="66">
        <v>35</v>
      </c>
    </row>
    <row r="25" spans="1:11" ht="16.5" customHeight="1" x14ac:dyDescent="0.3">
      <c r="A25" s="46" t="s">
        <v>240</v>
      </c>
      <c r="B25" s="64">
        <v>2</v>
      </c>
      <c r="C25" s="64">
        <v>0</v>
      </c>
      <c r="D25" s="64">
        <v>0</v>
      </c>
      <c r="E25" s="64">
        <v>0</v>
      </c>
      <c r="F25" s="65"/>
      <c r="G25" s="64">
        <v>376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80</v>
      </c>
      <c r="H27" s="64">
        <v>33</v>
      </c>
      <c r="I27" s="64">
        <v>11</v>
      </c>
      <c r="J27" s="64">
        <v>20</v>
      </c>
      <c r="K27" s="64">
        <v>16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12</v>
      </c>
      <c r="H28" s="66">
        <v>0</v>
      </c>
      <c r="I28" s="66">
        <v>1</v>
      </c>
      <c r="J28" s="66">
        <v>1</v>
      </c>
      <c r="K28" s="66">
        <v>10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3">
      <c r="A30" s="46" t="s">
        <v>245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3">
      <c r="A33" s="46" t="s">
        <v>248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46</v>
      </c>
      <c r="H33" s="64">
        <v>14</v>
      </c>
      <c r="I33" s="64">
        <v>2</v>
      </c>
      <c r="J33" s="64">
        <v>25</v>
      </c>
      <c r="K33" s="64">
        <v>5</v>
      </c>
    </row>
    <row r="34" spans="1:11" ht="16.5" customHeight="1" x14ac:dyDescent="0.3">
      <c r="A34" s="46" t="s">
        <v>249</v>
      </c>
      <c r="B34" s="66">
        <v>10</v>
      </c>
      <c r="C34" s="66">
        <v>0</v>
      </c>
      <c r="D34" s="66">
        <v>0</v>
      </c>
      <c r="E34" s="66">
        <v>10</v>
      </c>
      <c r="F34" s="66"/>
      <c r="G34" s="66">
        <v>41</v>
      </c>
      <c r="H34" s="66">
        <v>0</v>
      </c>
      <c r="I34" s="66">
        <v>0</v>
      </c>
      <c r="J34" s="66">
        <v>0</v>
      </c>
      <c r="K34" s="66">
        <v>41</v>
      </c>
    </row>
    <row r="35" spans="1:11" ht="16.5" customHeight="1" x14ac:dyDescent="0.3">
      <c r="A35" s="46" t="s">
        <v>250</v>
      </c>
      <c r="B35" s="64">
        <v>10</v>
      </c>
      <c r="C35" s="64">
        <v>0</v>
      </c>
      <c r="D35" s="64">
        <v>0</v>
      </c>
      <c r="E35" s="64">
        <v>0</v>
      </c>
      <c r="F35" s="65"/>
      <c r="G35" s="64">
        <v>14</v>
      </c>
      <c r="H35" s="64">
        <v>0</v>
      </c>
      <c r="I35" s="64">
        <v>0</v>
      </c>
      <c r="J35" s="64">
        <v>0</v>
      </c>
      <c r="K35" s="6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349</v>
      </c>
      <c r="H36" s="66">
        <v>36</v>
      </c>
      <c r="I36" s="66">
        <v>2</v>
      </c>
      <c r="J36" s="66">
        <v>155</v>
      </c>
      <c r="K36" s="66">
        <v>156</v>
      </c>
    </row>
    <row r="37" spans="1:11" ht="16.5" customHeight="1" x14ac:dyDescent="0.3">
      <c r="A37" s="47" t="s">
        <v>77</v>
      </c>
      <c r="B37" s="67">
        <v>27</v>
      </c>
      <c r="C37" s="67">
        <v>5</v>
      </c>
      <c r="D37" s="67">
        <v>0</v>
      </c>
      <c r="E37" s="67">
        <v>10</v>
      </c>
      <c r="F37" s="68"/>
      <c r="G37" s="67">
        <v>3053</v>
      </c>
      <c r="H37" s="67">
        <v>227</v>
      </c>
      <c r="I37" s="67">
        <v>69</v>
      </c>
      <c r="J37" s="67">
        <v>807</v>
      </c>
      <c r="K37" s="67">
        <v>393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Sa/Gv5sigf+oyOZfSCwh3tSTzEDQqhqWri/TMH118x1apgY1L5yKrHkSSsBeGzAf+lXM9DCO1mD+jWuJGvWQg==" saltValue="X4W05e+L2OQ3EJWcDhNRXw==" spinCount="100000" sheet="1" objects="1" scenarios="1"/>
  <mergeCells count="1">
    <mergeCell ref="A1:B1"/>
  </mergeCells>
  <conditionalFormatting sqref="A8:A37">
    <cfRule type="cellIs" dxfId="186" priority="5" operator="between">
      <formula>-0.1</formula>
      <formula>0</formula>
    </cfRule>
  </conditionalFormatting>
  <conditionalFormatting sqref="C7:E7">
    <cfRule type="cellIs" dxfId="185" priority="4" operator="between">
      <formula>-0.1</formula>
      <formula>0</formula>
    </cfRule>
  </conditionalFormatting>
  <conditionalFormatting sqref="H7:K7">
    <cfRule type="cellIs" dxfId="184" priority="3" operator="between">
      <formula>-0.1</formula>
      <formula>0</formula>
    </cfRule>
  </conditionalFormatting>
  <conditionalFormatting sqref="G7">
    <cfRule type="cellIs" dxfId="183" priority="2" operator="between">
      <formula>-0.1</formula>
      <formula>0</formula>
    </cfRule>
  </conditionalFormatting>
  <conditionalFormatting sqref="B7">
    <cfRule type="cellIs" dxfId="18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'Table of Contents'!A62&amp;", "&amp;'Table of Contents'!A3</f>
        <v>Total Number of AIF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3">
      <c r="A8" s="46" t="s">
        <v>223</v>
      </c>
      <c r="B8" s="66">
        <v>840</v>
      </c>
      <c r="C8" s="66">
        <v>57</v>
      </c>
      <c r="D8" s="66">
        <v>191</v>
      </c>
      <c r="E8" s="66">
        <v>586</v>
      </c>
      <c r="F8" s="66">
        <v>0</v>
      </c>
      <c r="G8" s="66">
        <v>4</v>
      </c>
      <c r="H8" s="66">
        <v>0</v>
      </c>
      <c r="I8" s="66">
        <v>0</v>
      </c>
      <c r="J8" s="66">
        <v>0</v>
      </c>
      <c r="K8" s="92">
        <v>2</v>
      </c>
    </row>
    <row r="9" spans="1:11" s="50" customFormat="1" ht="16.5" customHeight="1" x14ac:dyDescent="0.3">
      <c r="A9" s="46" t="s">
        <v>224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3">
      <c r="A10" s="46" t="s">
        <v>225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3">
      <c r="A11" s="46" t="s">
        <v>226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3">
      <c r="A12" s="46" t="s">
        <v>227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3">
      <c r="A13" s="46" t="s">
        <v>228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3">
      <c r="A14" s="46" t="s">
        <v>229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92">
        <v>0</v>
      </c>
    </row>
    <row r="15" spans="1:11" ht="16.5" customHeight="1" x14ac:dyDescent="0.3">
      <c r="A15" s="46" t="s">
        <v>230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3">
      <c r="A16" s="46" t="s">
        <v>231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3">
      <c r="A17" s="46" t="s">
        <v>232</v>
      </c>
      <c r="B17" s="64">
        <v>3958</v>
      </c>
      <c r="C17" s="64">
        <v>188</v>
      </c>
      <c r="D17" s="64">
        <v>683</v>
      </c>
      <c r="E17" s="64">
        <v>2496</v>
      </c>
      <c r="F17" s="64">
        <v>4</v>
      </c>
      <c r="G17" s="64">
        <v>334</v>
      </c>
      <c r="H17" s="64">
        <v>0</v>
      </c>
      <c r="I17" s="64">
        <v>0</v>
      </c>
      <c r="J17" s="64">
        <v>7</v>
      </c>
      <c r="K17" s="84">
        <v>246</v>
      </c>
    </row>
    <row r="18" spans="1:11" ht="16.5" customHeight="1" x14ac:dyDescent="0.3">
      <c r="A18" s="46" t="s">
        <v>233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3">
      <c r="A19" s="46" t="s">
        <v>234</v>
      </c>
      <c r="B19" s="64">
        <v>43</v>
      </c>
      <c r="C19" s="64">
        <v>8</v>
      </c>
      <c r="D19" s="64">
        <v>5</v>
      </c>
      <c r="E19" s="64">
        <v>1</v>
      </c>
      <c r="F19" s="64">
        <v>3</v>
      </c>
      <c r="G19" s="64">
        <v>17</v>
      </c>
      <c r="H19" s="64">
        <v>0</v>
      </c>
      <c r="I19" s="64">
        <v>0</v>
      </c>
      <c r="J19" s="64">
        <v>6</v>
      </c>
      <c r="K19" s="84">
        <v>3</v>
      </c>
    </row>
    <row r="20" spans="1:11" ht="16.5" customHeight="1" x14ac:dyDescent="0.3">
      <c r="A20" s="46" t="s">
        <v>235</v>
      </c>
      <c r="B20" s="66">
        <v>2076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3">
      <c r="A21" s="46" t="s">
        <v>236</v>
      </c>
      <c r="B21" s="64">
        <v>329</v>
      </c>
      <c r="C21" s="64">
        <v>0</v>
      </c>
      <c r="D21" s="64">
        <v>3</v>
      </c>
      <c r="E21" s="64">
        <v>4</v>
      </c>
      <c r="F21" s="64">
        <v>0</v>
      </c>
      <c r="G21" s="64">
        <v>264</v>
      </c>
      <c r="H21" s="64">
        <v>0</v>
      </c>
      <c r="I21" s="64">
        <v>0</v>
      </c>
      <c r="J21" s="64">
        <v>58</v>
      </c>
      <c r="K21" s="84">
        <v>0</v>
      </c>
    </row>
    <row r="22" spans="1:11" ht="16.5" customHeight="1" x14ac:dyDescent="0.3">
      <c r="A22" s="46" t="s">
        <v>237</v>
      </c>
      <c r="B22" s="66">
        <v>2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2</v>
      </c>
    </row>
    <row r="23" spans="1:11" ht="16.5" customHeight="1" x14ac:dyDescent="0.3">
      <c r="A23" s="46" t="s">
        <v>238</v>
      </c>
      <c r="B23" s="64">
        <v>3484</v>
      </c>
      <c r="C23" s="64">
        <v>337</v>
      </c>
      <c r="D23" s="64">
        <v>523</v>
      </c>
      <c r="E23" s="64">
        <v>1052</v>
      </c>
      <c r="F23" s="64">
        <v>15</v>
      </c>
      <c r="G23" s="64">
        <v>315</v>
      </c>
      <c r="H23" s="64">
        <v>0</v>
      </c>
      <c r="I23" s="64">
        <v>191</v>
      </c>
      <c r="J23" s="64">
        <v>0</v>
      </c>
      <c r="K23" s="84">
        <v>1051</v>
      </c>
    </row>
    <row r="24" spans="1:11" ht="16.5" customHeight="1" x14ac:dyDescent="0.3">
      <c r="A24" s="46" t="s">
        <v>239</v>
      </c>
      <c r="B24" s="66">
        <v>538</v>
      </c>
      <c r="C24" s="66">
        <v>90</v>
      </c>
      <c r="D24" s="66">
        <v>28</v>
      </c>
      <c r="E24" s="66">
        <v>26</v>
      </c>
      <c r="F24" s="66">
        <v>0</v>
      </c>
      <c r="G24" s="66">
        <v>32</v>
      </c>
      <c r="H24" s="66">
        <v>0</v>
      </c>
      <c r="I24" s="66">
        <v>42</v>
      </c>
      <c r="J24" s="66">
        <v>29</v>
      </c>
      <c r="K24" s="92">
        <v>291</v>
      </c>
    </row>
    <row r="25" spans="1:11" ht="16.5" customHeight="1" x14ac:dyDescent="0.3">
      <c r="A25" s="46" t="s">
        <v>240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3">
      <c r="A26" s="46" t="s">
        <v>241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3">
      <c r="A27" s="46" t="s">
        <v>242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3">
      <c r="A28" s="46" t="s">
        <v>243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3">
      <c r="A29" s="46" t="s">
        <v>244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3">
      <c r="A30" s="46" t="s">
        <v>245</v>
      </c>
      <c r="B30" s="66">
        <v>4</v>
      </c>
      <c r="C30" s="66">
        <v>1</v>
      </c>
      <c r="D30" s="66">
        <v>2</v>
      </c>
      <c r="E30" s="66">
        <v>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3">
      <c r="A31" s="46" t="s">
        <v>246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84">
        <v>0</v>
      </c>
    </row>
    <row r="32" spans="1:11" ht="16.5" customHeight="1" x14ac:dyDescent="0.3">
      <c r="A32" s="46" t="s">
        <v>247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3">
      <c r="A33" s="46" t="s">
        <v>248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3">
      <c r="A34" s="46" t="s">
        <v>249</v>
      </c>
      <c r="B34" s="66">
        <v>46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1</v>
      </c>
      <c r="K34" s="92">
        <v>33</v>
      </c>
    </row>
    <row r="35" spans="1:11" ht="16.5" customHeight="1" x14ac:dyDescent="0.3">
      <c r="A35" s="46" t="s">
        <v>250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3">
      <c r="A36" s="46" t="s">
        <v>251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3">
      <c r="A37" s="47" t="s">
        <v>77</v>
      </c>
      <c r="B37" s="67">
        <v>11320</v>
      </c>
      <c r="C37" s="67">
        <v>681</v>
      </c>
      <c r="D37" s="67">
        <v>1435</v>
      </c>
      <c r="E37" s="67">
        <v>4166</v>
      </c>
      <c r="F37" s="67">
        <v>22</v>
      </c>
      <c r="G37" s="67">
        <v>978</v>
      </c>
      <c r="H37" s="67">
        <v>0</v>
      </c>
      <c r="I37" s="67">
        <v>233</v>
      </c>
      <c r="J37" s="67">
        <v>101</v>
      </c>
      <c r="K37" s="86">
        <v>1628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J9G5Ige/y8w1VBMUL+NcQaTHi1MqbmAWvqm/cs0yOjtga8c2vFdRkaH7Qi+u+h0TOJXe282n3E8SWIjf09iwQ==" saltValue="V4bVZkLpYnWjh5tVn+m/Ag==" spinCount="100000" sheet="1" objects="1" scenarios="1"/>
  <mergeCells count="1">
    <mergeCell ref="A1:B1"/>
  </mergeCells>
  <conditionalFormatting sqref="A8:A37">
    <cfRule type="cellIs" dxfId="181" priority="3" operator="between">
      <formula>-0.1</formula>
      <formula>0</formula>
    </cfRule>
  </conditionalFormatting>
  <conditionalFormatting sqref="C7:K7">
    <cfRule type="cellIs" dxfId="180" priority="2" operator="between">
      <formula>-0.1</formula>
      <formula>0</formula>
    </cfRule>
  </conditionalFormatting>
  <conditionalFormatting sqref="B7">
    <cfRule type="cellIs" dxfId="1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Contents'!C7</f>
        <v>Table 2.1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Contents'!A7&amp;", "&amp;'Table of Contents'!A3</f>
        <v>Total Net Assets, Net Sales and Number of UCITS and AIF, 2016:Q3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6">
        <v>173270.83300000001</v>
      </c>
      <c r="C8" s="102">
        <v>80461.429999999993</v>
      </c>
      <c r="D8" s="6">
        <v>92809.403000000006</v>
      </c>
      <c r="E8" s="41"/>
      <c r="F8" s="6">
        <v>1180.2840000000001</v>
      </c>
      <c r="G8" s="102">
        <v>267.86700000000002</v>
      </c>
      <c r="H8" s="6">
        <v>912.41700000000003</v>
      </c>
      <c r="J8" s="78">
        <v>2052</v>
      </c>
      <c r="K8" s="124">
        <v>1035</v>
      </c>
      <c r="L8" s="78">
        <v>1017</v>
      </c>
    </row>
    <row r="9" spans="1:12" ht="16.5" customHeight="1" x14ac:dyDescent="0.3">
      <c r="A9" s="46" t="s">
        <v>224</v>
      </c>
      <c r="B9" s="100">
        <v>121573.87243475999</v>
      </c>
      <c r="C9" s="94">
        <v>73949.674404404999</v>
      </c>
      <c r="D9" s="100">
        <v>47624.198030355001</v>
      </c>
      <c r="E9" s="41"/>
      <c r="F9" s="100">
        <v>0</v>
      </c>
      <c r="G9" s="94">
        <v>0</v>
      </c>
      <c r="H9" s="100">
        <v>0</v>
      </c>
      <c r="J9" s="122">
        <v>1253</v>
      </c>
      <c r="K9" s="123">
        <v>599</v>
      </c>
      <c r="L9" s="122">
        <v>654</v>
      </c>
    </row>
    <row r="10" spans="1:12" ht="16.5" customHeight="1" x14ac:dyDescent="0.3">
      <c r="A10" s="46" t="s">
        <v>225</v>
      </c>
      <c r="B10" s="6">
        <v>934.64988294693899</v>
      </c>
      <c r="C10" s="102">
        <v>919.61622894693903</v>
      </c>
      <c r="D10" s="6">
        <v>15.033654</v>
      </c>
      <c r="E10" s="41"/>
      <c r="F10" s="6">
        <v>50.734819489508503</v>
      </c>
      <c r="G10" s="102">
        <v>50.734819489508503</v>
      </c>
      <c r="H10" s="6">
        <v>0</v>
      </c>
      <c r="J10" s="78">
        <v>115</v>
      </c>
      <c r="K10" s="124">
        <v>113</v>
      </c>
      <c r="L10" s="78">
        <v>2</v>
      </c>
    </row>
    <row r="11" spans="1:12" ht="16.5" customHeight="1" x14ac:dyDescent="0.3">
      <c r="A11" s="46" t="s">
        <v>226</v>
      </c>
      <c r="B11" s="100">
        <v>19763.543000000001</v>
      </c>
      <c r="C11" s="94">
        <v>16870.294999999998</v>
      </c>
      <c r="D11" s="100">
        <v>2893.248</v>
      </c>
      <c r="E11" s="41"/>
      <c r="F11" s="100">
        <v>2791.33</v>
      </c>
      <c r="G11" s="94">
        <v>2791.33</v>
      </c>
      <c r="H11" s="100">
        <v>0</v>
      </c>
      <c r="J11" s="122">
        <v>116</v>
      </c>
      <c r="K11" s="123">
        <v>87</v>
      </c>
      <c r="L11" s="122">
        <v>29</v>
      </c>
    </row>
    <row r="12" spans="1:12" ht="16.5" customHeight="1" x14ac:dyDescent="0.3">
      <c r="A12" s="46" t="s">
        <v>227</v>
      </c>
      <c r="B12" s="6">
        <v>2087.83</v>
      </c>
      <c r="C12" s="102">
        <v>89.29</v>
      </c>
      <c r="D12" s="6">
        <v>1998.54</v>
      </c>
      <c r="E12" s="41"/>
      <c r="F12" s="6">
        <v>97.691699999999997</v>
      </c>
      <c r="G12" s="102">
        <v>17.934699999999999</v>
      </c>
      <c r="H12" s="6">
        <v>79.757000000000005</v>
      </c>
      <c r="J12" s="78">
        <v>168</v>
      </c>
      <c r="K12" s="124">
        <v>20</v>
      </c>
      <c r="L12" s="78">
        <v>148</v>
      </c>
    </row>
    <row r="13" spans="1:12" ht="16.5" customHeight="1" x14ac:dyDescent="0.3">
      <c r="A13" s="46" t="s">
        <v>228</v>
      </c>
      <c r="B13" s="100">
        <v>237821.46960000001</v>
      </c>
      <c r="C13" s="94">
        <v>222051.23</v>
      </c>
      <c r="D13" s="100">
        <v>15770.23954</v>
      </c>
      <c r="E13" s="41"/>
      <c r="F13" s="100">
        <v>8526.0745599999991</v>
      </c>
      <c r="G13" s="94">
        <v>7549.2796360000002</v>
      </c>
      <c r="H13" s="100">
        <v>976.79492909999999</v>
      </c>
      <c r="J13" s="122">
        <v>146</v>
      </c>
      <c r="K13" s="123">
        <v>143</v>
      </c>
      <c r="L13" s="122">
        <v>3</v>
      </c>
    </row>
    <row r="14" spans="1:12" ht="16.5" customHeight="1" x14ac:dyDescent="0.3">
      <c r="A14" s="46" t="s">
        <v>229</v>
      </c>
      <c r="B14" s="6">
        <v>2005436.2649999999</v>
      </c>
      <c r="C14" s="102">
        <v>837150.64800000004</v>
      </c>
      <c r="D14" s="6">
        <v>1168285.6170000001</v>
      </c>
      <c r="E14" s="41"/>
      <c r="F14" s="6">
        <v>18712.278999999999</v>
      </c>
      <c r="G14" s="102">
        <v>18761.853999999999</v>
      </c>
      <c r="H14" s="6">
        <v>-49.575000000000003</v>
      </c>
      <c r="J14" s="78">
        <v>941</v>
      </c>
      <c r="K14" s="124">
        <v>583</v>
      </c>
      <c r="L14" s="78">
        <v>358</v>
      </c>
    </row>
    <row r="15" spans="1:12" ht="16.5" customHeight="1" x14ac:dyDescent="0.3">
      <c r="A15" s="46" t="s">
        <v>230</v>
      </c>
      <c r="B15" s="100">
        <v>102511.7513</v>
      </c>
      <c r="C15" s="94">
        <v>82769.327319999997</v>
      </c>
      <c r="D15" s="100">
        <v>19742.424019999999</v>
      </c>
      <c r="E15" s="41"/>
      <c r="F15" s="100">
        <v>1773.5817139999999</v>
      </c>
      <c r="G15" s="94">
        <v>1304.4289719999999</v>
      </c>
      <c r="H15" s="100">
        <v>469.15274149999999</v>
      </c>
      <c r="J15" s="122">
        <v>458</v>
      </c>
      <c r="K15" s="123">
        <v>348</v>
      </c>
      <c r="L15" s="122">
        <v>110</v>
      </c>
    </row>
    <row r="16" spans="1:12" ht="16.5" customHeight="1" x14ac:dyDescent="0.3">
      <c r="A16" s="46" t="s">
        <v>231</v>
      </c>
      <c r="B16" s="6">
        <v>1729240</v>
      </c>
      <c r="C16" s="102">
        <v>774880</v>
      </c>
      <c r="D16" s="6">
        <v>954360</v>
      </c>
      <c r="E16" s="41"/>
      <c r="F16" s="6">
        <v>11400</v>
      </c>
      <c r="G16" s="102">
        <v>15200</v>
      </c>
      <c r="H16" s="6">
        <v>-3800</v>
      </c>
      <c r="J16" s="78">
        <v>10975</v>
      </c>
      <c r="K16" s="124">
        <v>3182</v>
      </c>
      <c r="L16" s="78">
        <v>7793</v>
      </c>
    </row>
    <row r="17" spans="1:12" ht="16.5" customHeight="1" x14ac:dyDescent="0.3">
      <c r="A17" s="46" t="s">
        <v>232</v>
      </c>
      <c r="B17" s="100">
        <v>1839003</v>
      </c>
      <c r="C17" s="94">
        <v>314953</v>
      </c>
      <c r="D17" s="100">
        <v>1524050</v>
      </c>
      <c r="E17" s="41"/>
      <c r="F17" s="100">
        <v>19933.487000000001</v>
      </c>
      <c r="G17" s="94">
        <v>2728.1410000000001</v>
      </c>
      <c r="H17" s="100">
        <v>17205.346000000001</v>
      </c>
      <c r="J17" s="122">
        <v>6042</v>
      </c>
      <c r="K17" s="123">
        <v>1730</v>
      </c>
      <c r="L17" s="122">
        <v>4312</v>
      </c>
    </row>
    <row r="18" spans="1:12" ht="16.5" customHeight="1" x14ac:dyDescent="0.3">
      <c r="A18" s="46" t="s">
        <v>233</v>
      </c>
      <c r="B18" s="6">
        <v>6886.2</v>
      </c>
      <c r="C18" s="102">
        <v>4213.8100000000004</v>
      </c>
      <c r="D18" s="6">
        <v>2672.39</v>
      </c>
      <c r="E18" s="41"/>
      <c r="F18" s="6">
        <v>5.1340000000000003</v>
      </c>
      <c r="G18" s="102">
        <v>5.1340000000000003</v>
      </c>
      <c r="H18" s="6">
        <v>0</v>
      </c>
      <c r="J18" s="78">
        <v>166</v>
      </c>
      <c r="K18" s="124">
        <v>160</v>
      </c>
      <c r="L18" s="78">
        <v>6</v>
      </c>
    </row>
    <row r="19" spans="1:12" ht="16.5" customHeight="1" x14ac:dyDescent="0.3">
      <c r="A19" s="46" t="s">
        <v>234</v>
      </c>
      <c r="B19" s="100">
        <v>5676757.5484547</v>
      </c>
      <c r="C19" s="94">
        <v>177642.889335366</v>
      </c>
      <c r="D19" s="100">
        <v>5499114.6591193303</v>
      </c>
      <c r="E19" s="41"/>
      <c r="F19" s="100">
        <v>-27421.823141826</v>
      </c>
      <c r="G19" s="94">
        <v>5749.9262481989899</v>
      </c>
      <c r="H19" s="100">
        <v>-33171.749390024997</v>
      </c>
      <c r="J19" s="122">
        <v>619</v>
      </c>
      <c r="K19" s="123">
        <v>17</v>
      </c>
      <c r="L19" s="122">
        <v>602</v>
      </c>
    </row>
    <row r="20" spans="1:12" ht="16.5" customHeight="1" x14ac:dyDescent="0.3">
      <c r="A20" s="46" t="s">
        <v>235</v>
      </c>
      <c r="B20" s="6">
        <v>1944220</v>
      </c>
      <c r="C20" s="102">
        <v>1448847</v>
      </c>
      <c r="D20" s="6">
        <v>495373</v>
      </c>
      <c r="E20" s="41"/>
      <c r="F20" s="6">
        <v>28182</v>
      </c>
      <c r="G20" s="102">
        <v>20035</v>
      </c>
      <c r="H20" s="6">
        <v>8147</v>
      </c>
      <c r="J20" s="78">
        <v>6343</v>
      </c>
      <c r="K20" s="124">
        <v>3996</v>
      </c>
      <c r="L20" s="78">
        <v>2347</v>
      </c>
    </row>
    <row r="21" spans="1:12" ht="16.5" customHeight="1" x14ac:dyDescent="0.3">
      <c r="A21" s="46" t="s">
        <v>236</v>
      </c>
      <c r="B21" s="100">
        <v>285189.44</v>
      </c>
      <c r="C21" s="94">
        <v>230996.23</v>
      </c>
      <c r="D21" s="100">
        <v>54193.21</v>
      </c>
      <c r="E21" s="41"/>
      <c r="F21" s="100">
        <v>3859.54</v>
      </c>
      <c r="G21" s="94">
        <v>3604.77</v>
      </c>
      <c r="H21" s="100">
        <v>254.77</v>
      </c>
      <c r="J21" s="122">
        <v>1277</v>
      </c>
      <c r="K21" s="123">
        <v>898</v>
      </c>
      <c r="L21" s="122">
        <v>379</v>
      </c>
    </row>
    <row r="22" spans="1:12" ht="16.5" customHeight="1" x14ac:dyDescent="0.3">
      <c r="A22" s="46" t="s">
        <v>237</v>
      </c>
      <c r="B22" s="6">
        <v>45529.03</v>
      </c>
      <c r="C22" s="102">
        <v>26954.62</v>
      </c>
      <c r="D22" s="6">
        <v>18574.41</v>
      </c>
      <c r="E22" s="41"/>
      <c r="F22" s="6">
        <v>-42.71</v>
      </c>
      <c r="G22" s="102">
        <v>-80.36</v>
      </c>
      <c r="H22" s="6">
        <v>37.65</v>
      </c>
      <c r="J22" s="78">
        <v>1320</v>
      </c>
      <c r="K22" s="124">
        <v>807</v>
      </c>
      <c r="L22" s="78">
        <v>513</v>
      </c>
    </row>
    <row r="23" spans="1:12" ht="16.5" customHeight="1" x14ac:dyDescent="0.3">
      <c r="A23" s="46" t="s">
        <v>238</v>
      </c>
      <c r="B23" s="100">
        <v>3621929</v>
      </c>
      <c r="C23" s="94">
        <v>3051016</v>
      </c>
      <c r="D23" s="100">
        <v>570913</v>
      </c>
      <c r="E23" s="41"/>
      <c r="F23" s="100">
        <v>78887</v>
      </c>
      <c r="G23" s="94">
        <v>74637</v>
      </c>
      <c r="H23" s="100">
        <v>4250</v>
      </c>
      <c r="J23" s="122">
        <v>14283</v>
      </c>
      <c r="K23" s="123">
        <v>9830</v>
      </c>
      <c r="L23" s="122">
        <v>4453</v>
      </c>
    </row>
    <row r="24" spans="1:12" ht="16.5" customHeight="1" x14ac:dyDescent="0.3">
      <c r="A24" s="46" t="s">
        <v>239</v>
      </c>
      <c r="B24" s="6">
        <v>9801.02751972435</v>
      </c>
      <c r="C24" s="102">
        <v>2249.80671207052</v>
      </c>
      <c r="D24" s="6">
        <v>7551.22080765383</v>
      </c>
      <c r="E24" s="41"/>
      <c r="F24" s="6">
        <v>2.2948341415340101</v>
      </c>
      <c r="G24" s="102">
        <v>-184.07132609999999</v>
      </c>
      <c r="H24" s="6">
        <v>186.366160241534</v>
      </c>
      <c r="J24" s="78">
        <v>635</v>
      </c>
      <c r="K24" s="124">
        <v>84</v>
      </c>
      <c r="L24" s="78">
        <v>551</v>
      </c>
    </row>
    <row r="25" spans="1:12" ht="16.5" customHeight="1" x14ac:dyDescent="0.3">
      <c r="A25" s="46" t="s">
        <v>240</v>
      </c>
      <c r="B25" s="100">
        <v>792094</v>
      </c>
      <c r="C25" s="94">
        <v>38148</v>
      </c>
      <c r="D25" s="100">
        <v>753946</v>
      </c>
      <c r="E25" s="41"/>
      <c r="F25" s="100">
        <v>6485</v>
      </c>
      <c r="G25" s="94">
        <v>-1804</v>
      </c>
      <c r="H25" s="100">
        <v>8289</v>
      </c>
      <c r="J25" s="122">
        <v>1825</v>
      </c>
      <c r="K25" s="123">
        <v>105</v>
      </c>
      <c r="L25" s="122">
        <v>1720</v>
      </c>
    </row>
    <row r="26" spans="1:12" ht="16.5" customHeight="1" x14ac:dyDescent="0.3">
      <c r="A26" s="46" t="s">
        <v>241</v>
      </c>
      <c r="B26" s="6">
        <v>949674</v>
      </c>
      <c r="C26" s="102">
        <v>949674</v>
      </c>
      <c r="D26" s="6">
        <v>0</v>
      </c>
      <c r="E26" s="41"/>
      <c r="F26" s="6">
        <v>14076</v>
      </c>
      <c r="G26" s="102">
        <v>14076</v>
      </c>
      <c r="H26" s="6">
        <v>0</v>
      </c>
      <c r="J26" s="78">
        <v>720</v>
      </c>
      <c r="K26" s="124">
        <v>720</v>
      </c>
      <c r="L26" s="78">
        <v>0</v>
      </c>
    </row>
    <row r="27" spans="1:12" ht="16.5" customHeight="1" x14ac:dyDescent="0.3">
      <c r="A27" s="46" t="s">
        <v>242</v>
      </c>
      <c r="B27" s="100">
        <v>268163.11</v>
      </c>
      <c r="C27" s="94">
        <v>92472.3</v>
      </c>
      <c r="D27" s="100">
        <v>175690.81099999999</v>
      </c>
      <c r="E27" s="41"/>
      <c r="F27" s="100">
        <v>3981.5509999999999</v>
      </c>
      <c r="G27" s="94">
        <v>363.55599999999998</v>
      </c>
      <c r="H27" s="100">
        <v>3617.9949999999999</v>
      </c>
      <c r="J27" s="122">
        <v>908</v>
      </c>
      <c r="K27" s="123">
        <v>319</v>
      </c>
      <c r="L27" s="122">
        <v>589</v>
      </c>
    </row>
    <row r="28" spans="1:12" ht="16.5" customHeight="1" x14ac:dyDescent="0.3">
      <c r="A28" s="46" t="s">
        <v>243</v>
      </c>
      <c r="B28" s="6">
        <v>21414.445293215202</v>
      </c>
      <c r="C28" s="102">
        <v>7062.6321713151801</v>
      </c>
      <c r="D28" s="6">
        <v>14351.813121900001</v>
      </c>
      <c r="E28" s="41"/>
      <c r="F28" s="6">
        <v>-53.484454310399997</v>
      </c>
      <c r="G28" s="102">
        <v>-18.353061790400002</v>
      </c>
      <c r="H28" s="6">
        <v>-35.131392519999999</v>
      </c>
      <c r="J28" s="78">
        <v>412</v>
      </c>
      <c r="K28" s="124">
        <v>129</v>
      </c>
      <c r="L28" s="78">
        <v>283</v>
      </c>
    </row>
    <row r="29" spans="1:12" ht="16.5" customHeight="1" x14ac:dyDescent="0.3">
      <c r="A29" s="46" t="s">
        <v>244</v>
      </c>
      <c r="B29" s="100">
        <v>40829.5</v>
      </c>
      <c r="C29" s="94">
        <v>21948.6</v>
      </c>
      <c r="D29" s="100">
        <v>18880.900000000001</v>
      </c>
      <c r="E29" s="41"/>
      <c r="F29" s="100">
        <v>611.08000000000004</v>
      </c>
      <c r="G29" s="94">
        <v>609.5</v>
      </c>
      <c r="H29" s="100">
        <v>1.58</v>
      </c>
      <c r="J29" s="122">
        <v>102</v>
      </c>
      <c r="K29" s="123">
        <v>76</v>
      </c>
      <c r="L29" s="122">
        <v>26</v>
      </c>
    </row>
    <row r="30" spans="1:12" ht="16.5" customHeight="1" x14ac:dyDescent="0.3">
      <c r="A30" s="46" t="s">
        <v>245</v>
      </c>
      <c r="B30" s="6">
        <v>5730.29</v>
      </c>
      <c r="C30" s="102">
        <v>4201.3959999999997</v>
      </c>
      <c r="D30" s="6">
        <v>1528.894</v>
      </c>
      <c r="E30" s="41"/>
      <c r="F30" s="6">
        <v>87.527000000000001</v>
      </c>
      <c r="G30" s="102">
        <v>92.183999999999997</v>
      </c>
      <c r="H30" s="6">
        <v>-4.6559999999999997</v>
      </c>
      <c r="J30" s="78">
        <v>89</v>
      </c>
      <c r="K30" s="124">
        <v>70</v>
      </c>
      <c r="L30" s="78">
        <v>19</v>
      </c>
    </row>
    <row r="31" spans="1:12" ht="16.5" customHeight="1" x14ac:dyDescent="0.3">
      <c r="A31" s="46" t="s">
        <v>246</v>
      </c>
      <c r="B31" s="100">
        <v>2366.7213000000002</v>
      </c>
      <c r="C31" s="94">
        <v>2366.7213000000002</v>
      </c>
      <c r="D31" s="100">
        <v>0</v>
      </c>
      <c r="E31" s="41"/>
      <c r="F31" s="100">
        <v>12.7637</v>
      </c>
      <c r="G31" s="94">
        <v>12.7637</v>
      </c>
      <c r="H31" s="100">
        <v>0</v>
      </c>
      <c r="J31" s="122">
        <v>116</v>
      </c>
      <c r="K31" s="123">
        <v>116</v>
      </c>
      <c r="L31" s="122">
        <v>0</v>
      </c>
    </row>
    <row r="32" spans="1:12" ht="16.5" customHeight="1" x14ac:dyDescent="0.3">
      <c r="A32" s="46" t="s">
        <v>247</v>
      </c>
      <c r="B32" s="6">
        <v>260426</v>
      </c>
      <c r="C32" s="102">
        <v>187993</v>
      </c>
      <c r="D32" s="6">
        <v>72433</v>
      </c>
      <c r="E32" s="41"/>
      <c r="F32" s="6">
        <v>6453</v>
      </c>
      <c r="G32" s="102">
        <v>2870</v>
      </c>
      <c r="H32" s="6">
        <v>3583</v>
      </c>
      <c r="J32" s="78">
        <v>2387</v>
      </c>
      <c r="K32" s="124">
        <v>1641</v>
      </c>
      <c r="L32" s="78">
        <v>746</v>
      </c>
    </row>
    <row r="33" spans="1:12" ht="16.5" customHeight="1" x14ac:dyDescent="0.3">
      <c r="A33" s="46" t="s">
        <v>248</v>
      </c>
      <c r="B33" s="100">
        <v>2756557</v>
      </c>
      <c r="C33" s="94">
        <v>2549266</v>
      </c>
      <c r="D33" s="100">
        <v>207291</v>
      </c>
      <c r="E33" s="41"/>
      <c r="F33" s="100">
        <v>2780</v>
      </c>
      <c r="G33" s="94">
        <v>5230</v>
      </c>
      <c r="H33" s="100">
        <v>-2450</v>
      </c>
      <c r="J33" s="122">
        <v>572</v>
      </c>
      <c r="K33" s="123">
        <v>477</v>
      </c>
      <c r="L33" s="122">
        <v>95</v>
      </c>
    </row>
    <row r="34" spans="1:12" ht="16.5" customHeight="1" x14ac:dyDescent="0.3">
      <c r="A34" s="46" t="s">
        <v>249</v>
      </c>
      <c r="B34" s="6">
        <v>580096.78000328201</v>
      </c>
      <c r="C34" s="102">
        <v>471026.52434228797</v>
      </c>
      <c r="D34" s="6">
        <v>109070.25566099399</v>
      </c>
      <c r="E34" s="41"/>
      <c r="F34" s="6">
        <v>2263.7830606377302</v>
      </c>
      <c r="G34" s="102">
        <v>1214.7907525007299</v>
      </c>
      <c r="H34" s="6">
        <v>1048.992308137</v>
      </c>
      <c r="J34" s="78">
        <v>1039</v>
      </c>
      <c r="K34" s="124">
        <v>871</v>
      </c>
      <c r="L34" s="78">
        <v>168</v>
      </c>
    </row>
    <row r="35" spans="1:12" ht="16.5" customHeight="1" x14ac:dyDescent="0.3">
      <c r="A35" s="46" t="s">
        <v>250</v>
      </c>
      <c r="B35" s="100">
        <v>99182.662003570003</v>
      </c>
      <c r="C35" s="94">
        <v>41227.275830600003</v>
      </c>
      <c r="D35" s="100">
        <v>57955.38617297</v>
      </c>
      <c r="E35" s="41"/>
      <c r="F35" s="100">
        <v>1132.4562900721501</v>
      </c>
      <c r="G35" s="94">
        <v>977.86873482214901</v>
      </c>
      <c r="H35" s="100">
        <v>154.58755525000001</v>
      </c>
      <c r="J35" s="122">
        <v>450</v>
      </c>
      <c r="K35" s="123">
        <v>399</v>
      </c>
      <c r="L35" s="122">
        <v>51</v>
      </c>
    </row>
    <row r="36" spans="1:12" ht="16.5" customHeight="1" x14ac:dyDescent="0.3">
      <c r="A36" s="46" t="s">
        <v>251</v>
      </c>
      <c r="B36" s="6">
        <v>1219506.801</v>
      </c>
      <c r="C36" s="102">
        <v>904022.99419999996</v>
      </c>
      <c r="D36" s="6">
        <v>315483.80719999998</v>
      </c>
      <c r="E36" s="41"/>
      <c r="F36" s="6">
        <v>3059.9922000000001</v>
      </c>
      <c r="G36" s="102">
        <v>2884.4279999999999</v>
      </c>
      <c r="H36" s="6">
        <v>175.5642</v>
      </c>
      <c r="J36" s="78">
        <v>2919</v>
      </c>
      <c r="K36" s="124">
        <v>1939</v>
      </c>
      <c r="L36" s="78">
        <v>980</v>
      </c>
    </row>
    <row r="37" spans="1:12" ht="16.5" customHeight="1" x14ac:dyDescent="0.3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58448</v>
      </c>
      <c r="K37" s="126">
        <v>30494</v>
      </c>
      <c r="L37" s="125">
        <v>27954</v>
      </c>
    </row>
    <row r="38" spans="1:12" ht="16.5" customHeight="1" x14ac:dyDescent="0.25">
      <c r="E38" s="41"/>
    </row>
  </sheetData>
  <sheetProtection algorithmName="SHA-512" hashValue="gD9+yrVJeJFzIdwYakWjQBAykxQN/44ajTNe2FIVzNYj3fGsmuoWXKZgxbSxvFqbgQd2xHWidSHEki+liDRtSw==" saltValue="7gVnpVSB8Ar/+CuDsuVZtw==" spinCount="100000" sheet="1" objects="1" scenarios="1"/>
  <mergeCells count="1">
    <mergeCell ref="A1:B1"/>
  </mergeCells>
  <conditionalFormatting sqref="A1:XFD6 A38:XFD1048576 I37 A7 E7 I7 M7:XFD37">
    <cfRule type="cellIs" dxfId="178" priority="34" operator="between">
      <formula>-0.1</formula>
      <formula>0</formula>
    </cfRule>
  </conditionalFormatting>
  <conditionalFormatting sqref="B37:D37">
    <cfRule type="cellIs" dxfId="177" priority="15" operator="between">
      <formula>-0.1</formula>
      <formula>0</formula>
    </cfRule>
  </conditionalFormatting>
  <conditionalFormatting sqref="A8:A37">
    <cfRule type="cellIs" dxfId="176" priority="24" operator="between">
      <formula>-0.1</formula>
      <formula>0</formula>
    </cfRule>
  </conditionalFormatting>
  <conditionalFormatting sqref="B8:I36">
    <cfRule type="cellIs" dxfId="175" priority="7" operator="between">
      <formula>-0.1</formula>
      <formula>0</formula>
    </cfRule>
  </conditionalFormatting>
  <conditionalFormatting sqref="E37">
    <cfRule type="cellIs" dxfId="174" priority="19" operator="between">
      <formula>-0.1</formula>
      <formula>0</formula>
    </cfRule>
  </conditionalFormatting>
  <conditionalFormatting sqref="B37:D37">
    <cfRule type="cellIs" dxfId="173" priority="16" operator="between">
      <formula>0</formula>
      <formula>0.1</formula>
    </cfRule>
    <cfRule type="cellIs" dxfId="172" priority="17" operator="lessThan">
      <formula>0</formula>
    </cfRule>
    <cfRule type="cellIs" dxfId="171" priority="18" operator="greaterThanOrEqual">
      <formula>0.1</formula>
    </cfRule>
  </conditionalFormatting>
  <conditionalFormatting sqref="F37:H37">
    <cfRule type="cellIs" dxfId="170" priority="12" operator="between">
      <formula>0</formula>
      <formula>0.1</formula>
    </cfRule>
    <cfRule type="cellIs" dxfId="169" priority="13" operator="lessThan">
      <formula>0</formula>
    </cfRule>
    <cfRule type="cellIs" dxfId="168" priority="14" operator="greaterThanOrEqual">
      <formula>0.1</formula>
    </cfRule>
  </conditionalFormatting>
  <conditionalFormatting sqref="F37:H37">
    <cfRule type="cellIs" dxfId="167" priority="11" operator="between">
      <formula>-0.1</formula>
      <formula>0</formula>
    </cfRule>
  </conditionalFormatting>
  <conditionalFormatting sqref="B8:D36 F8:H36">
    <cfRule type="cellIs" dxfId="166" priority="8" operator="between">
      <formula>0</formula>
      <formula>0.1</formula>
    </cfRule>
    <cfRule type="cellIs" dxfId="165" priority="9" operator="lessThan">
      <formula>0</formula>
    </cfRule>
    <cfRule type="cellIs" dxfId="164" priority="10" operator="greaterThanOrEqual">
      <formula>0.1</formula>
    </cfRule>
  </conditionalFormatting>
  <conditionalFormatting sqref="C7:D7">
    <cfRule type="cellIs" dxfId="163" priority="6" operator="between">
      <formula>-0.1</formula>
      <formula>0</formula>
    </cfRule>
  </conditionalFormatting>
  <conditionalFormatting sqref="G7:H7">
    <cfRule type="cellIs" dxfId="162" priority="5" operator="between">
      <formula>-0.1</formula>
      <formula>0</formula>
    </cfRule>
  </conditionalFormatting>
  <conditionalFormatting sqref="K7:L7">
    <cfRule type="cellIs" dxfId="161" priority="4" operator="between">
      <formula>-0.1</formula>
      <formula>0</formula>
    </cfRule>
  </conditionalFormatting>
  <conditionalFormatting sqref="B7">
    <cfRule type="cellIs" dxfId="160" priority="3" operator="between">
      <formula>-0.1</formula>
      <formula>0</formula>
    </cfRule>
  </conditionalFormatting>
  <conditionalFormatting sqref="F7">
    <cfRule type="cellIs" dxfId="159" priority="2" operator="between">
      <formula>-0.1</formula>
      <formula>0</formula>
    </cfRule>
  </conditionalFormatting>
  <conditionalFormatting sqref="J7">
    <cfRule type="cellIs" dxfId="15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L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Contents'!B8</f>
        <v>Table 1.2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3">
      <c r="A9" s="46" t="s">
        <v>224</v>
      </c>
      <c r="B9" s="122">
        <v>261.00050270399998</v>
      </c>
      <c r="C9" s="123">
        <v>261.00050270399998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</v>
      </c>
      <c r="K9" s="123">
        <v>1</v>
      </c>
      <c r="L9" s="122">
        <v>0</v>
      </c>
    </row>
    <row r="10" spans="1:12" ht="16.5" customHeight="1" x14ac:dyDescent="0.3">
      <c r="A10" s="46" t="s">
        <v>225</v>
      </c>
      <c r="B10" s="156">
        <v>0</v>
      </c>
      <c r="C10" s="157">
        <v>0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0</v>
      </c>
      <c r="K10" s="157">
        <v>0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3">
      <c r="A15" s="46" t="s">
        <v>230</v>
      </c>
      <c r="B15" s="122">
        <v>195.23055590000001</v>
      </c>
      <c r="C15" s="123">
        <v>195.23055590000001</v>
      </c>
      <c r="D15" s="122">
        <v>0</v>
      </c>
      <c r="E15" s="108"/>
      <c r="F15" s="122">
        <v>-1.8922372999999999</v>
      </c>
      <c r="G15" s="123">
        <v>-1.8922372999999999</v>
      </c>
      <c r="H15" s="122">
        <v>0</v>
      </c>
      <c r="I15" s="101"/>
      <c r="J15" s="122">
        <v>3</v>
      </c>
      <c r="K15" s="123">
        <v>3</v>
      </c>
      <c r="L15" s="122">
        <v>0</v>
      </c>
    </row>
    <row r="16" spans="1:12" ht="16.5" customHeight="1" x14ac:dyDescent="0.3">
      <c r="A16" s="46" t="s">
        <v>231</v>
      </c>
      <c r="B16" s="156">
        <v>62715</v>
      </c>
      <c r="C16" s="157">
        <v>62715</v>
      </c>
      <c r="D16" s="156">
        <v>0</v>
      </c>
      <c r="E16" s="108"/>
      <c r="F16" s="156">
        <v>-1715</v>
      </c>
      <c r="G16" s="157">
        <v>-1715</v>
      </c>
      <c r="H16" s="156">
        <v>0</v>
      </c>
      <c r="I16" s="155"/>
      <c r="J16" s="156">
        <v>278</v>
      </c>
      <c r="K16" s="157">
        <v>278</v>
      </c>
      <c r="L16" s="156">
        <v>0</v>
      </c>
    </row>
    <row r="17" spans="1:12" ht="16.5" customHeight="1" x14ac:dyDescent="0.3">
      <c r="A17" s="46" t="s">
        <v>232</v>
      </c>
      <c r="B17" s="122">
        <v>42995</v>
      </c>
      <c r="C17" s="123">
        <v>42995</v>
      </c>
      <c r="D17" s="122">
        <v>0</v>
      </c>
      <c r="E17" s="108"/>
      <c r="F17" s="122">
        <v>-437.827</v>
      </c>
      <c r="G17" s="123">
        <v>-437.827</v>
      </c>
      <c r="H17" s="122">
        <v>0</v>
      </c>
      <c r="I17" s="101"/>
      <c r="J17" s="122">
        <v>106</v>
      </c>
      <c r="K17" s="123">
        <v>106</v>
      </c>
      <c r="L17" s="122">
        <v>0</v>
      </c>
    </row>
    <row r="18" spans="1:12" ht="16.5" customHeight="1" x14ac:dyDescent="0.3">
      <c r="A18" s="46" t="s">
        <v>233</v>
      </c>
      <c r="B18" s="156">
        <v>25.31</v>
      </c>
      <c r="C18" s="157">
        <v>25.31</v>
      </c>
      <c r="D18" s="156">
        <v>0</v>
      </c>
      <c r="E18" s="108"/>
      <c r="F18" s="156">
        <v>0.55400000000000005</v>
      </c>
      <c r="G18" s="157">
        <v>0.55400000000000005</v>
      </c>
      <c r="H18" s="156">
        <v>0</v>
      </c>
      <c r="I18" s="155"/>
      <c r="J18" s="156">
        <v>4</v>
      </c>
      <c r="K18" s="157">
        <v>4</v>
      </c>
      <c r="L18" s="156">
        <v>0</v>
      </c>
    </row>
    <row r="19" spans="1:12" ht="16.5" customHeight="1" x14ac:dyDescent="0.3">
      <c r="A19" s="46" t="s">
        <v>234</v>
      </c>
      <c r="B19" s="122">
        <v>11.25</v>
      </c>
      <c r="C19" s="123">
        <v>0</v>
      </c>
      <c r="D19" s="122">
        <v>11.25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156">
        <v>268346</v>
      </c>
      <c r="C20" s="157">
        <v>268346</v>
      </c>
      <c r="D20" s="156">
        <v>0</v>
      </c>
      <c r="E20" s="108"/>
      <c r="F20" s="156">
        <v>16052</v>
      </c>
      <c r="G20" s="157">
        <v>16052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3">
      <c r="A23" s="46" t="s">
        <v>238</v>
      </c>
      <c r="B23" s="122">
        <v>82017</v>
      </c>
      <c r="C23" s="123">
        <v>82017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440</v>
      </c>
      <c r="K23" s="123">
        <v>440</v>
      </c>
      <c r="L23" s="122">
        <v>0</v>
      </c>
    </row>
    <row r="24" spans="1:12" ht="16.5" customHeight="1" x14ac:dyDescent="0.3">
      <c r="A24" s="46" t="s">
        <v>239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3">
      <c r="A25" s="46" t="s">
        <v>240</v>
      </c>
      <c r="B25" s="122">
        <v>1629</v>
      </c>
      <c r="C25" s="123">
        <v>1533</v>
      </c>
      <c r="D25" s="122">
        <v>96</v>
      </c>
      <c r="E25" s="108"/>
      <c r="F25" s="122">
        <v>-158</v>
      </c>
      <c r="G25" s="123">
        <v>-165</v>
      </c>
      <c r="H25" s="122">
        <v>7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3">
      <c r="A29" s="46" t="s">
        <v>244</v>
      </c>
      <c r="B29" s="122">
        <v>0.52</v>
      </c>
      <c r="C29" s="123">
        <v>0.52</v>
      </c>
      <c r="D29" s="122">
        <v>0</v>
      </c>
      <c r="E29" s="108"/>
      <c r="F29" s="122">
        <v>0.38</v>
      </c>
      <c r="G29" s="123">
        <v>0.38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156">
        <v>305</v>
      </c>
      <c r="C32" s="157">
        <v>305</v>
      </c>
      <c r="D32" s="156">
        <v>0</v>
      </c>
      <c r="E32" s="108"/>
      <c r="F32" s="156">
        <v>-2</v>
      </c>
      <c r="G32" s="157">
        <v>-2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3">
      <c r="A33" s="46" t="s">
        <v>248</v>
      </c>
      <c r="B33" s="122">
        <v>2490.59</v>
      </c>
      <c r="C33" s="123">
        <v>2220.04</v>
      </c>
      <c r="D33" s="122">
        <v>270.55</v>
      </c>
      <c r="E33" s="108"/>
      <c r="F33" s="122">
        <v>190.21</v>
      </c>
      <c r="G33" s="123">
        <v>175.28</v>
      </c>
      <c r="H33" s="122">
        <v>14.93</v>
      </c>
      <c r="I33" s="101"/>
      <c r="J33" s="122">
        <v>10</v>
      </c>
      <c r="K33" s="123">
        <v>6</v>
      </c>
      <c r="L33" s="122">
        <v>4</v>
      </c>
    </row>
    <row r="34" spans="1:12" ht="16.5" customHeight="1" x14ac:dyDescent="0.3">
      <c r="A34" s="46" t="s">
        <v>249</v>
      </c>
      <c r="B34" s="156">
        <v>12877.289999999999</v>
      </c>
      <c r="C34" s="157">
        <v>3824.83</v>
      </c>
      <c r="D34" s="156">
        <v>9052.4599999999991</v>
      </c>
      <c r="E34" s="108"/>
      <c r="F34" s="156">
        <v>155.05000000000001</v>
      </c>
      <c r="G34" s="157">
        <v>-53.13</v>
      </c>
      <c r="H34" s="156">
        <v>208.18</v>
      </c>
      <c r="I34" s="155"/>
      <c r="J34" s="156">
        <v>30</v>
      </c>
      <c r="K34" s="157">
        <v>20</v>
      </c>
      <c r="L34" s="156">
        <v>10</v>
      </c>
    </row>
    <row r="35" spans="1:12" ht="16.5" customHeight="1" x14ac:dyDescent="0.3">
      <c r="A35" s="46" t="s">
        <v>250</v>
      </c>
      <c r="B35" s="122">
        <v>88.36</v>
      </c>
      <c r="C35" s="123">
        <v>44.18</v>
      </c>
      <c r="D35" s="122">
        <v>44.18</v>
      </c>
      <c r="E35" s="108"/>
      <c r="F35" s="122">
        <v>-20.62</v>
      </c>
      <c r="G35" s="123">
        <v>-10.31</v>
      </c>
      <c r="H35" s="122">
        <v>-10.31</v>
      </c>
      <c r="I35" s="101"/>
      <c r="J35" s="122">
        <v>20</v>
      </c>
      <c r="K35" s="123">
        <v>10</v>
      </c>
      <c r="L35" s="122">
        <v>10</v>
      </c>
    </row>
    <row r="36" spans="1:12" ht="16.5" customHeight="1" x14ac:dyDescent="0.3">
      <c r="A36" s="46" t="s">
        <v>251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3">
      <c r="A37" s="47" t="s">
        <v>77</v>
      </c>
      <c r="B37" s="125">
        <v>473956.55105860397</v>
      </c>
      <c r="C37" s="126">
        <v>464482.11105860397</v>
      </c>
      <c r="D37" s="125">
        <v>9474.4399999999896</v>
      </c>
      <c r="E37" s="109"/>
      <c r="F37" s="125">
        <v>14062.854762699999</v>
      </c>
      <c r="G37" s="126">
        <v>13843.0547627</v>
      </c>
      <c r="H37" s="125">
        <v>219.8</v>
      </c>
      <c r="I37" s="154"/>
      <c r="J37" s="125">
        <v>912</v>
      </c>
      <c r="K37" s="126">
        <v>885</v>
      </c>
      <c r="L37" s="125">
        <v>27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2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2LbAZkYtIxsH4G+GsXbWZYzIdcZUNcGXPp+ylZxoWTof2XmmGfPJegiCzZPX6V8VDKFMZiOeEsvw3XjEZlKhbA==" saltValue="rVPY4IX3ov5xhg/KjV1Rwg==" spinCount="100000" sheet="1" objects="1" scenarios="1"/>
  <mergeCells count="1">
    <mergeCell ref="A1:B1"/>
  </mergeCells>
  <conditionalFormatting sqref="B8:H9">
    <cfRule type="cellIs" dxfId="481" priority="25" operator="between">
      <formula>0</formula>
      <formula>0.1</formula>
    </cfRule>
    <cfRule type="cellIs" dxfId="480" priority="26" operator="lessThan">
      <formula>0</formula>
    </cfRule>
    <cfRule type="cellIs" dxfId="479" priority="27" operator="greaterThanOrEqual">
      <formula>0.1</formula>
    </cfRule>
  </conditionalFormatting>
  <conditionalFormatting sqref="A1:XFD6 A38:XFD1048576 A7 E7 I7 M7:XFD37 B8:I9">
    <cfRule type="cellIs" dxfId="478" priority="24" operator="between">
      <formula>-0.1</formula>
      <formula>0</formula>
    </cfRule>
  </conditionalFormatting>
  <conditionalFormatting sqref="B7:D7">
    <cfRule type="cellIs" dxfId="477" priority="20" operator="between">
      <formula>-0.1</formula>
      <formula>0</formula>
    </cfRule>
  </conditionalFormatting>
  <conditionalFormatting sqref="F7:H7">
    <cfRule type="cellIs" dxfId="476" priority="19" operator="between">
      <formula>-0.1</formula>
      <formula>0</formula>
    </cfRule>
  </conditionalFormatting>
  <conditionalFormatting sqref="J7:L7">
    <cfRule type="cellIs" dxfId="475" priority="18" operator="between">
      <formula>-0.1</formula>
      <formula>0</formula>
    </cfRule>
  </conditionalFormatting>
  <conditionalFormatting sqref="A8:A37">
    <cfRule type="cellIs" dxfId="474" priority="1" operator="between">
      <formula>-0.1</formula>
      <formula>0</formula>
    </cfRule>
  </conditionalFormatting>
  <conditionalFormatting sqref="B10:H36">
    <cfRule type="cellIs" dxfId="473" priority="15" operator="between">
      <formula>0</formula>
      <formula>0.1</formula>
    </cfRule>
    <cfRule type="cellIs" dxfId="472" priority="16" operator="lessThan">
      <formula>0</formula>
    </cfRule>
    <cfRule type="cellIs" dxfId="471" priority="17" operator="greaterThanOrEqual">
      <formula>0.1</formula>
    </cfRule>
  </conditionalFormatting>
  <conditionalFormatting sqref="B10:I36">
    <cfRule type="cellIs" dxfId="470" priority="14" operator="between">
      <formula>-0.1</formula>
      <formula>0</formula>
    </cfRule>
  </conditionalFormatting>
  <conditionalFormatting sqref="F37:H37">
    <cfRule type="cellIs" dxfId="469" priority="2" operator="between">
      <formula>-0.1</formula>
      <formula>0</formula>
    </cfRule>
  </conditionalFormatting>
  <conditionalFormatting sqref="E37">
    <cfRule type="cellIs" dxfId="468" priority="11" operator="between">
      <formula>0</formula>
      <formula>0.1</formula>
    </cfRule>
    <cfRule type="cellIs" dxfId="467" priority="12" operator="lessThan">
      <formula>0</formula>
    </cfRule>
    <cfRule type="cellIs" dxfId="466" priority="13" operator="greaterThanOrEqual">
      <formula>0.1</formula>
    </cfRule>
  </conditionalFormatting>
  <conditionalFormatting sqref="E37 I37">
    <cfRule type="cellIs" dxfId="465" priority="10" operator="between">
      <formula>-0.1</formula>
      <formula>0</formula>
    </cfRule>
  </conditionalFormatting>
  <conditionalFormatting sqref="B37:D37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37:D37">
    <cfRule type="cellIs" dxfId="461" priority="6" operator="between">
      <formula>-0.1</formula>
      <formula>0</formula>
    </cfRule>
  </conditionalFormatting>
  <conditionalFormatting sqref="F37:H37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L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Contents'!C8</f>
        <v>Table 2.2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Contents'!A8&amp;", "&amp;'Table of Contents'!A3</f>
        <v>Total Net Assets, Net Sales and Number of ETF Funds, 2016:Q3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3">
      <c r="A9" s="46" t="s">
        <v>224</v>
      </c>
      <c r="B9" s="122">
        <v>261.00050270399998</v>
      </c>
      <c r="C9" s="123">
        <v>261.00050270399998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1</v>
      </c>
      <c r="K9" s="123">
        <v>1</v>
      </c>
      <c r="L9" s="122">
        <v>0</v>
      </c>
    </row>
    <row r="10" spans="1:12" ht="16.5" customHeight="1" x14ac:dyDescent="0.3">
      <c r="A10" s="46" t="s">
        <v>225</v>
      </c>
      <c r="B10" s="78">
        <v>0</v>
      </c>
      <c r="C10" s="124">
        <v>0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0</v>
      </c>
      <c r="K10" s="124">
        <v>0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3">
      <c r="A13" s="46" t="s">
        <v>228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3">
      <c r="A14" s="46" t="s">
        <v>229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3">
      <c r="A15" s="46" t="s">
        <v>230</v>
      </c>
      <c r="B15" s="122">
        <v>195.23055590000001</v>
      </c>
      <c r="C15" s="123">
        <v>195.23055590000001</v>
      </c>
      <c r="D15" s="122">
        <v>0</v>
      </c>
      <c r="E15" s="108"/>
      <c r="F15" s="122">
        <v>-1.8922372999999999</v>
      </c>
      <c r="G15" s="123">
        <v>-1.8922372999999999</v>
      </c>
      <c r="H15" s="122">
        <v>0</v>
      </c>
      <c r="I15" s="101"/>
      <c r="J15" s="122">
        <v>3</v>
      </c>
      <c r="K15" s="123">
        <v>3</v>
      </c>
      <c r="L15" s="122">
        <v>0</v>
      </c>
    </row>
    <row r="16" spans="1:12" ht="16.5" customHeight="1" x14ac:dyDescent="0.3">
      <c r="A16" s="46" t="s">
        <v>231</v>
      </c>
      <c r="B16" s="78">
        <v>62715</v>
      </c>
      <c r="C16" s="124">
        <v>62715</v>
      </c>
      <c r="D16" s="78">
        <v>0</v>
      </c>
      <c r="E16" s="108"/>
      <c r="F16" s="78">
        <v>-1715</v>
      </c>
      <c r="G16" s="124">
        <v>-1715</v>
      </c>
      <c r="H16" s="78">
        <v>0</v>
      </c>
      <c r="I16" s="101"/>
      <c r="J16" s="78">
        <v>278</v>
      </c>
      <c r="K16" s="124">
        <v>278</v>
      </c>
      <c r="L16" s="78">
        <v>0</v>
      </c>
    </row>
    <row r="17" spans="1:12" ht="16.5" customHeight="1" x14ac:dyDescent="0.3">
      <c r="A17" s="46" t="s">
        <v>232</v>
      </c>
      <c r="B17" s="122">
        <v>42995</v>
      </c>
      <c r="C17" s="123">
        <v>42995</v>
      </c>
      <c r="D17" s="122">
        <v>0</v>
      </c>
      <c r="E17" s="108"/>
      <c r="F17" s="122">
        <v>-437.827</v>
      </c>
      <c r="G17" s="123">
        <v>-437.827</v>
      </c>
      <c r="H17" s="122">
        <v>0</v>
      </c>
      <c r="I17" s="101"/>
      <c r="J17" s="122">
        <v>106</v>
      </c>
      <c r="K17" s="123">
        <v>106</v>
      </c>
      <c r="L17" s="122">
        <v>0</v>
      </c>
    </row>
    <row r="18" spans="1:12" ht="16.5" customHeight="1" x14ac:dyDescent="0.3">
      <c r="A18" s="46" t="s">
        <v>233</v>
      </c>
      <c r="B18" s="78">
        <v>25.31</v>
      </c>
      <c r="C18" s="124">
        <v>25.31</v>
      </c>
      <c r="D18" s="78">
        <v>0</v>
      </c>
      <c r="E18" s="108"/>
      <c r="F18" s="78">
        <v>0.55400000000000005</v>
      </c>
      <c r="G18" s="124">
        <v>0.55400000000000005</v>
      </c>
      <c r="H18" s="78">
        <v>0</v>
      </c>
      <c r="I18" s="101"/>
      <c r="J18" s="78">
        <v>4</v>
      </c>
      <c r="K18" s="124">
        <v>4</v>
      </c>
      <c r="L18" s="78">
        <v>0</v>
      </c>
    </row>
    <row r="19" spans="1:12" ht="16.5" customHeight="1" x14ac:dyDescent="0.3">
      <c r="A19" s="46" t="s">
        <v>234</v>
      </c>
      <c r="B19" s="122">
        <v>11.25</v>
      </c>
      <c r="C19" s="123">
        <v>0</v>
      </c>
      <c r="D19" s="122">
        <v>11.25</v>
      </c>
      <c r="E19" s="108"/>
      <c r="F19" s="122">
        <v>0</v>
      </c>
      <c r="G19" s="123">
        <v>0</v>
      </c>
      <c r="H19" s="122">
        <v>0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3">
      <c r="A20" s="46" t="s">
        <v>235</v>
      </c>
      <c r="B20" s="78">
        <v>268346</v>
      </c>
      <c r="C20" s="124">
        <v>268346</v>
      </c>
      <c r="D20" s="78">
        <v>0</v>
      </c>
      <c r="E20" s="108"/>
      <c r="F20" s="78">
        <v>16052</v>
      </c>
      <c r="G20" s="124">
        <v>16052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3">
      <c r="A22" s="46" t="s">
        <v>237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3">
      <c r="A23" s="46" t="s">
        <v>238</v>
      </c>
      <c r="B23" s="122">
        <v>82017</v>
      </c>
      <c r="C23" s="123">
        <v>82017</v>
      </c>
      <c r="D23" s="122">
        <v>0</v>
      </c>
      <c r="E23" s="108"/>
      <c r="F23" s="122">
        <v>0</v>
      </c>
      <c r="G23" s="123">
        <v>0</v>
      </c>
      <c r="H23" s="122">
        <v>0</v>
      </c>
      <c r="I23" s="101"/>
      <c r="J23" s="122">
        <v>440</v>
      </c>
      <c r="K23" s="123">
        <v>440</v>
      </c>
      <c r="L23" s="122">
        <v>0</v>
      </c>
    </row>
    <row r="24" spans="1:12" ht="16.5" customHeight="1" x14ac:dyDescent="0.3">
      <c r="A24" s="46" t="s">
        <v>239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3">
      <c r="A25" s="46" t="s">
        <v>240</v>
      </c>
      <c r="B25" s="122">
        <v>1629</v>
      </c>
      <c r="C25" s="123">
        <v>1533</v>
      </c>
      <c r="D25" s="122">
        <v>96</v>
      </c>
      <c r="E25" s="108"/>
      <c r="F25" s="122">
        <v>-158</v>
      </c>
      <c r="G25" s="123">
        <v>-165</v>
      </c>
      <c r="H25" s="122">
        <v>7</v>
      </c>
      <c r="I25" s="101"/>
      <c r="J25" s="122">
        <v>16</v>
      </c>
      <c r="K25" s="123">
        <v>14</v>
      </c>
      <c r="L25" s="122">
        <v>2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3">
      <c r="A28" s="46" t="s">
        <v>243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3">
      <c r="A29" s="46" t="s">
        <v>244</v>
      </c>
      <c r="B29" s="122">
        <v>0.52</v>
      </c>
      <c r="C29" s="123">
        <v>0.52</v>
      </c>
      <c r="D29" s="122">
        <v>0</v>
      </c>
      <c r="E29" s="108"/>
      <c r="F29" s="122">
        <v>1.696</v>
      </c>
      <c r="G29" s="123">
        <v>1.696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3">
      <c r="A32" s="46" t="s">
        <v>247</v>
      </c>
      <c r="B32" s="78">
        <v>305</v>
      </c>
      <c r="C32" s="124">
        <v>305</v>
      </c>
      <c r="D32" s="78">
        <v>0</v>
      </c>
      <c r="E32" s="108"/>
      <c r="F32" s="78">
        <v>-2</v>
      </c>
      <c r="G32" s="124">
        <v>-2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3">
      <c r="A33" s="46" t="s">
        <v>248</v>
      </c>
      <c r="B33" s="122">
        <v>2490.59</v>
      </c>
      <c r="C33" s="123">
        <v>2220.04</v>
      </c>
      <c r="D33" s="122">
        <v>270.55</v>
      </c>
      <c r="E33" s="108"/>
      <c r="F33" s="122">
        <v>1809</v>
      </c>
      <c r="G33" s="123">
        <v>1667</v>
      </c>
      <c r="H33" s="122">
        <v>142</v>
      </c>
      <c r="I33" s="101"/>
      <c r="J33" s="122">
        <v>10</v>
      </c>
      <c r="K33" s="123">
        <v>6</v>
      </c>
      <c r="L33" s="122">
        <v>4</v>
      </c>
    </row>
    <row r="34" spans="1:12" ht="16.5" customHeight="1" x14ac:dyDescent="0.3">
      <c r="A34" s="46" t="s">
        <v>249</v>
      </c>
      <c r="B34" s="78">
        <v>12877.289999999999</v>
      </c>
      <c r="C34" s="124">
        <v>3824.83</v>
      </c>
      <c r="D34" s="78">
        <v>9052.4599999999991</v>
      </c>
      <c r="E34" s="108"/>
      <c r="F34" s="78">
        <v>168.843397915841</v>
      </c>
      <c r="G34" s="124">
        <v>-57.848034499975</v>
      </c>
      <c r="H34" s="78">
        <v>226.691432415816</v>
      </c>
      <c r="I34" s="101"/>
      <c r="J34" s="78">
        <v>30</v>
      </c>
      <c r="K34" s="124">
        <v>20</v>
      </c>
      <c r="L34" s="78">
        <v>10</v>
      </c>
    </row>
    <row r="35" spans="1:12" ht="16.5" customHeight="1" x14ac:dyDescent="0.3">
      <c r="A35" s="46" t="s">
        <v>250</v>
      </c>
      <c r="B35" s="122">
        <v>88.36</v>
      </c>
      <c r="C35" s="123">
        <v>44.18</v>
      </c>
      <c r="D35" s="122">
        <v>44.18</v>
      </c>
      <c r="E35" s="108"/>
      <c r="F35" s="122">
        <v>-68.262144940436002</v>
      </c>
      <c r="G35" s="123">
        <v>-34.131072470218001</v>
      </c>
      <c r="H35" s="122">
        <v>-34.131072470218001</v>
      </c>
      <c r="I35" s="101"/>
      <c r="J35" s="122">
        <v>20</v>
      </c>
      <c r="K35" s="123">
        <v>10</v>
      </c>
      <c r="L35" s="122">
        <v>10</v>
      </c>
    </row>
    <row r="36" spans="1:12" ht="16.5" customHeight="1" x14ac:dyDescent="0.3">
      <c r="A36" s="46" t="s">
        <v>251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912</v>
      </c>
      <c r="K37" s="126">
        <v>885</v>
      </c>
      <c r="L37" s="125">
        <v>27</v>
      </c>
    </row>
    <row r="38" spans="1:12" ht="16.5" customHeight="1" x14ac:dyDescent="0.2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tWMdklC95Vw/4vrQnTTqCW+MBSFQ13k1LhnN9Sdkr4Hngm993qSN725P+DE4pyT4REEqtF8SwRBLcblL/YIDMw==" saltValue="fHhrY8V4tNs4Je+/uqUCBg==" spinCount="100000" sheet="1" objects="1" scenarios="1"/>
  <mergeCells count="1">
    <mergeCell ref="A1:B1"/>
  </mergeCells>
  <conditionalFormatting sqref="B37:H37">
    <cfRule type="cellIs" dxfId="157" priority="13" operator="between">
      <formula>0</formula>
      <formula>0.1</formula>
    </cfRule>
    <cfRule type="cellIs" dxfId="156" priority="14" operator="lessThan">
      <formula>0</formula>
    </cfRule>
    <cfRule type="cellIs" dxfId="155" priority="15" operator="greaterThanOrEqual">
      <formula>0.1</formula>
    </cfRule>
  </conditionalFormatting>
  <conditionalFormatting sqref="A1:XFD6 A38:XFD1048576 B37:I37 A7 E7 I7 M7:XFD37">
    <cfRule type="cellIs" dxfId="154" priority="12" operator="between">
      <formula>-0.1</formula>
      <formula>0</formula>
    </cfRule>
  </conditionalFormatting>
  <conditionalFormatting sqref="A8:A37">
    <cfRule type="cellIs" dxfId="153" priority="11" operator="between">
      <formula>-0.1</formula>
      <formula>0</formula>
    </cfRule>
  </conditionalFormatting>
  <conditionalFormatting sqref="B8:H36">
    <cfRule type="cellIs" dxfId="152" priority="8" operator="between">
      <formula>0</formula>
      <formula>0.1</formula>
    </cfRule>
    <cfRule type="cellIs" dxfId="151" priority="9" operator="lessThan">
      <formula>0</formula>
    </cfRule>
    <cfRule type="cellIs" dxfId="150" priority="10" operator="greaterThanOrEqual">
      <formula>0.1</formula>
    </cfRule>
  </conditionalFormatting>
  <conditionalFormatting sqref="B8:I36">
    <cfRule type="cellIs" dxfId="149" priority="7" operator="between">
      <formula>-0.1</formula>
      <formula>0</formula>
    </cfRule>
  </conditionalFormatting>
  <conditionalFormatting sqref="C7:D7">
    <cfRule type="cellIs" dxfId="148" priority="6" operator="between">
      <formula>-0.1</formula>
      <formula>0</formula>
    </cfRule>
  </conditionalFormatting>
  <conditionalFormatting sqref="G7:H7">
    <cfRule type="cellIs" dxfId="147" priority="5" operator="between">
      <formula>-0.1</formula>
      <formula>0</formula>
    </cfRule>
  </conditionalFormatting>
  <conditionalFormatting sqref="K7:L7">
    <cfRule type="cellIs" dxfId="146" priority="4" operator="between">
      <formula>-0.1</formula>
      <formula>0</formula>
    </cfRule>
  </conditionalFormatting>
  <conditionalFormatting sqref="B7">
    <cfRule type="cellIs" dxfId="145" priority="3" operator="between">
      <formula>-0.1</formula>
      <formula>0</formula>
    </cfRule>
  </conditionalFormatting>
  <conditionalFormatting sqref="F7">
    <cfRule type="cellIs" dxfId="144" priority="2" operator="between">
      <formula>-0.1</formula>
      <formula>0</formula>
    </cfRule>
  </conditionalFormatting>
  <conditionalFormatting sqref="J7">
    <cfRule type="cellIs" dxfId="14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Contents'!C9</f>
        <v>Table 2.3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78">
        <v>29827.019</v>
      </c>
      <c r="C8" s="124">
        <v>13881.527</v>
      </c>
      <c r="D8" s="78">
        <v>15945.492</v>
      </c>
      <c r="E8" s="108"/>
      <c r="F8" s="78">
        <v>417.887</v>
      </c>
      <c r="G8" s="124">
        <v>214.06200000000001</v>
      </c>
      <c r="H8" s="78">
        <v>203.82499999999999</v>
      </c>
      <c r="I8" s="101"/>
      <c r="J8" s="78">
        <v>467</v>
      </c>
      <c r="K8" s="124">
        <v>223</v>
      </c>
      <c r="L8" s="78">
        <v>244</v>
      </c>
    </row>
    <row r="9" spans="1:12" ht="16.5" customHeight="1" x14ac:dyDescent="0.3">
      <c r="A9" s="46" t="s">
        <v>224</v>
      </c>
      <c r="B9" s="122">
        <v>44402.138992698005</v>
      </c>
      <c r="C9" s="123">
        <v>28490.659540230001</v>
      </c>
      <c r="D9" s="122">
        <v>15911.479452468</v>
      </c>
      <c r="E9" s="108"/>
      <c r="F9" s="122">
        <v>0</v>
      </c>
      <c r="G9" s="123">
        <v>0</v>
      </c>
      <c r="H9" s="122">
        <v>0</v>
      </c>
      <c r="I9" s="101"/>
      <c r="J9" s="122">
        <v>206</v>
      </c>
      <c r="K9" s="123">
        <v>127</v>
      </c>
      <c r="L9" s="122">
        <v>79</v>
      </c>
    </row>
    <row r="10" spans="1:12" ht="16.5" customHeight="1" x14ac:dyDescent="0.3">
      <c r="A10" s="46" t="s">
        <v>225</v>
      </c>
      <c r="B10" s="78">
        <v>5.4779999999999998</v>
      </c>
      <c r="C10" s="124">
        <v>5.4779999999999998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78">
        <v>188.47399999999999</v>
      </c>
      <c r="C12" s="124">
        <v>0</v>
      </c>
      <c r="D12" s="78">
        <v>188.47399999999999</v>
      </c>
      <c r="E12" s="108"/>
      <c r="F12" s="78">
        <v>-1.3720000000000001</v>
      </c>
      <c r="G12" s="124">
        <v>0</v>
      </c>
      <c r="H12" s="78">
        <v>-1.3720000000000001</v>
      </c>
      <c r="I12" s="101"/>
      <c r="J12" s="78">
        <v>10</v>
      </c>
      <c r="K12" s="124">
        <v>0</v>
      </c>
      <c r="L12" s="78">
        <v>10</v>
      </c>
    </row>
    <row r="13" spans="1:12" ht="16.5" customHeight="1" x14ac:dyDescent="0.3">
      <c r="A13" s="46" t="s">
        <v>228</v>
      </c>
      <c r="B13" s="122">
        <v>19232.838009999999</v>
      </c>
      <c r="C13" s="123">
        <v>19232.838009999999</v>
      </c>
      <c r="D13" s="122">
        <v>0</v>
      </c>
      <c r="E13" s="108"/>
      <c r="F13" s="122">
        <v>791.14604999999995</v>
      </c>
      <c r="G13" s="123">
        <v>791.14604999999995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78">
        <v>160093.64199999999</v>
      </c>
      <c r="C14" s="124">
        <v>45808.038999999997</v>
      </c>
      <c r="D14" s="78">
        <v>114285.603</v>
      </c>
      <c r="E14" s="108"/>
      <c r="F14" s="78">
        <v>1819.68</v>
      </c>
      <c r="G14" s="124">
        <v>1340.2080000000001</v>
      </c>
      <c r="H14" s="78">
        <v>479.47199999999998</v>
      </c>
      <c r="I14" s="101"/>
      <c r="J14" s="78">
        <v>80</v>
      </c>
      <c r="K14" s="124">
        <v>37</v>
      </c>
      <c r="L14" s="78">
        <v>43</v>
      </c>
    </row>
    <row r="15" spans="1:12" ht="16.5" customHeight="1" x14ac:dyDescent="0.3">
      <c r="A15" s="46" t="s">
        <v>230</v>
      </c>
      <c r="B15" s="122">
        <v>16945.347102</v>
      </c>
      <c r="C15" s="123">
        <v>10881.20954</v>
      </c>
      <c r="D15" s="122">
        <v>6064.1375619999999</v>
      </c>
      <c r="E15" s="108"/>
      <c r="F15" s="122">
        <v>267.28312876999996</v>
      </c>
      <c r="G15" s="123">
        <v>169.17377769999999</v>
      </c>
      <c r="H15" s="122">
        <v>98.109351070000002</v>
      </c>
      <c r="I15" s="101"/>
      <c r="J15" s="122">
        <v>84</v>
      </c>
      <c r="K15" s="123">
        <v>55</v>
      </c>
      <c r="L15" s="122">
        <v>29</v>
      </c>
    </row>
    <row r="16" spans="1:12" ht="16.5" customHeight="1" x14ac:dyDescent="0.3">
      <c r="A16" s="46" t="s">
        <v>231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3">
      <c r="A17" s="46" t="s">
        <v>232</v>
      </c>
      <c r="B17" s="122">
        <v>103410</v>
      </c>
      <c r="C17" s="123">
        <v>16485</v>
      </c>
      <c r="D17" s="122">
        <v>86925</v>
      </c>
      <c r="E17" s="108"/>
      <c r="F17" s="122">
        <v>2600.6779999999999</v>
      </c>
      <c r="G17" s="123">
        <v>559.96199999999999</v>
      </c>
      <c r="H17" s="122">
        <v>2040.7159999999999</v>
      </c>
      <c r="I17" s="101"/>
      <c r="J17" s="122">
        <v>432</v>
      </c>
      <c r="K17" s="123">
        <v>123</v>
      </c>
      <c r="L17" s="122">
        <v>309</v>
      </c>
    </row>
    <row r="18" spans="1:12" ht="16.5" customHeight="1" x14ac:dyDescent="0.3">
      <c r="A18" s="46" t="s">
        <v>233</v>
      </c>
      <c r="B18" s="78">
        <v>442.07</v>
      </c>
      <c r="C18" s="124">
        <v>442.07</v>
      </c>
      <c r="D18" s="78">
        <v>0</v>
      </c>
      <c r="E18" s="108"/>
      <c r="F18" s="78">
        <v>-12.907</v>
      </c>
      <c r="G18" s="124">
        <v>-12.907</v>
      </c>
      <c r="H18" s="78">
        <v>0</v>
      </c>
      <c r="I18" s="101"/>
      <c r="J18" s="78">
        <v>24</v>
      </c>
      <c r="K18" s="124">
        <v>24</v>
      </c>
      <c r="L18" s="78">
        <v>0</v>
      </c>
    </row>
    <row r="19" spans="1:12" ht="16.5" customHeight="1" x14ac:dyDescent="0.3">
      <c r="A19" s="46" t="s">
        <v>234</v>
      </c>
      <c r="B19" s="122">
        <v>875014.54600664799</v>
      </c>
      <c r="C19" s="123">
        <v>0</v>
      </c>
      <c r="D19" s="122">
        <v>875014.54600664799</v>
      </c>
      <c r="E19" s="108"/>
      <c r="F19" s="122">
        <v>-9303.6044438628996</v>
      </c>
      <c r="G19" s="123">
        <v>0</v>
      </c>
      <c r="H19" s="122">
        <v>-9303.6044438628996</v>
      </c>
      <c r="I19" s="101"/>
      <c r="J19" s="122">
        <v>135</v>
      </c>
      <c r="K19" s="123">
        <v>0</v>
      </c>
      <c r="L19" s="122">
        <v>135</v>
      </c>
    </row>
    <row r="20" spans="1:12" ht="16.5" customHeight="1" x14ac:dyDescent="0.3">
      <c r="A20" s="46" t="s">
        <v>235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3">
      <c r="A21" s="46" t="s">
        <v>236</v>
      </c>
      <c r="B21" s="122">
        <v>49774.520000000004</v>
      </c>
      <c r="C21" s="123">
        <v>42771.25</v>
      </c>
      <c r="D21" s="122">
        <v>7003.27</v>
      </c>
      <c r="E21" s="108"/>
      <c r="F21" s="122">
        <v>126.15</v>
      </c>
      <c r="G21" s="123">
        <v>-117.93</v>
      </c>
      <c r="H21" s="122">
        <v>244.08</v>
      </c>
      <c r="I21" s="101"/>
      <c r="J21" s="122">
        <v>253</v>
      </c>
      <c r="K21" s="123">
        <v>204</v>
      </c>
      <c r="L21" s="122">
        <v>49</v>
      </c>
    </row>
    <row r="22" spans="1:12" ht="16.5" customHeight="1" x14ac:dyDescent="0.3">
      <c r="A22" s="46" t="s">
        <v>237</v>
      </c>
      <c r="B22" s="78">
        <v>870.43000000000006</v>
      </c>
      <c r="C22" s="124">
        <v>259.11</v>
      </c>
      <c r="D22" s="78">
        <v>611.32000000000005</v>
      </c>
      <c r="E22" s="108"/>
      <c r="F22" s="78">
        <v>-111.16999999999999</v>
      </c>
      <c r="G22" s="124">
        <v>-11.71</v>
      </c>
      <c r="H22" s="78">
        <v>-99.46</v>
      </c>
      <c r="I22" s="101"/>
      <c r="J22" s="78">
        <v>66</v>
      </c>
      <c r="K22" s="124">
        <v>40</v>
      </c>
      <c r="L22" s="78">
        <v>26</v>
      </c>
    </row>
    <row r="23" spans="1:12" ht="16.5" customHeight="1" x14ac:dyDescent="0.3">
      <c r="A23" s="46" t="s">
        <v>238</v>
      </c>
      <c r="B23" s="122">
        <v>214250</v>
      </c>
      <c r="C23" s="123">
        <v>124719</v>
      </c>
      <c r="D23" s="122">
        <v>89531</v>
      </c>
      <c r="E23" s="108"/>
      <c r="F23" s="122">
        <v>2034</v>
      </c>
      <c r="G23" s="123">
        <v>1589</v>
      </c>
      <c r="H23" s="122">
        <v>445</v>
      </c>
      <c r="I23" s="101"/>
      <c r="J23" s="122">
        <v>2117</v>
      </c>
      <c r="K23" s="123">
        <v>950</v>
      </c>
      <c r="L23" s="122">
        <v>1167</v>
      </c>
    </row>
    <row r="24" spans="1:12" ht="16.5" customHeight="1" x14ac:dyDescent="0.3">
      <c r="A24" s="46" t="s">
        <v>239</v>
      </c>
      <c r="B24" s="78">
        <v>814.85029329254303</v>
      </c>
      <c r="C24" s="124">
        <v>3.4260000000000002</v>
      </c>
      <c r="D24" s="78">
        <v>811.42429329254298</v>
      </c>
      <c r="E24" s="108"/>
      <c r="F24" s="78">
        <v>7.6007272499999994</v>
      </c>
      <c r="G24" s="124">
        <v>2.5999999999999999E-2</v>
      </c>
      <c r="H24" s="78">
        <v>7.5747272499999996</v>
      </c>
      <c r="I24" s="101"/>
      <c r="J24" s="78">
        <v>45</v>
      </c>
      <c r="K24" s="124">
        <v>1</v>
      </c>
      <c r="L24" s="78">
        <v>44</v>
      </c>
    </row>
    <row r="25" spans="1:12" ht="16.5" customHeight="1" x14ac:dyDescent="0.3">
      <c r="A25" s="46" t="s">
        <v>240</v>
      </c>
      <c r="B25" s="122">
        <v>99610</v>
      </c>
      <c r="C25" s="123">
        <v>8698</v>
      </c>
      <c r="D25" s="122">
        <v>90912</v>
      </c>
      <c r="E25" s="108"/>
      <c r="F25" s="122">
        <v>-4666</v>
      </c>
      <c r="G25" s="123">
        <v>-1728</v>
      </c>
      <c r="H25" s="122">
        <v>-2938</v>
      </c>
      <c r="I25" s="101"/>
      <c r="J25" s="122">
        <v>395</v>
      </c>
      <c r="K25" s="123">
        <v>19</v>
      </c>
      <c r="L25" s="122">
        <v>376</v>
      </c>
    </row>
    <row r="26" spans="1:12" ht="16.5" customHeight="1" x14ac:dyDescent="0.3">
      <c r="A26" s="46" t="s">
        <v>241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3">
      <c r="A27" s="46" t="s">
        <v>242</v>
      </c>
      <c r="B27" s="122">
        <v>5900.9930000000004</v>
      </c>
      <c r="C27" s="123">
        <v>1277.9639999999999</v>
      </c>
      <c r="D27" s="122">
        <v>4623.0290000000005</v>
      </c>
      <c r="E27" s="108"/>
      <c r="F27" s="122">
        <v>55.594000000000001</v>
      </c>
      <c r="G27" s="123">
        <v>11.266</v>
      </c>
      <c r="H27" s="122">
        <v>44.328000000000003</v>
      </c>
      <c r="I27" s="101"/>
      <c r="J27" s="122">
        <v>105</v>
      </c>
      <c r="K27" s="123">
        <v>25</v>
      </c>
      <c r="L27" s="122">
        <v>80</v>
      </c>
    </row>
    <row r="28" spans="1:12" ht="16.5" customHeight="1" x14ac:dyDescent="0.3">
      <c r="A28" s="46" t="s">
        <v>243</v>
      </c>
      <c r="B28" s="78">
        <v>2477.9553504300002</v>
      </c>
      <c r="C28" s="124">
        <v>1888.2938742900001</v>
      </c>
      <c r="D28" s="78">
        <v>589.66147613999999</v>
      </c>
      <c r="E28" s="108"/>
      <c r="F28" s="78">
        <v>-42.220961812700004</v>
      </c>
      <c r="G28" s="124">
        <v>-65.709159772700005</v>
      </c>
      <c r="H28" s="78">
        <v>23.488197960000001</v>
      </c>
      <c r="I28" s="101"/>
      <c r="J28" s="78">
        <v>34</v>
      </c>
      <c r="K28" s="124">
        <v>22</v>
      </c>
      <c r="L28" s="78">
        <v>12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3">
      <c r="A31" s="46" t="s">
        <v>246</v>
      </c>
      <c r="B31" s="122">
        <v>61.575600000000001</v>
      </c>
      <c r="C31" s="123">
        <v>61.575600000000001</v>
      </c>
      <c r="D31" s="122">
        <v>0</v>
      </c>
      <c r="E31" s="108"/>
      <c r="F31" s="122">
        <v>-3.2309999999999999</v>
      </c>
      <c r="G31" s="123">
        <v>-3.2309999999999999</v>
      </c>
      <c r="H31" s="122">
        <v>0</v>
      </c>
      <c r="I31" s="101"/>
      <c r="J31" s="122">
        <v>3</v>
      </c>
      <c r="K31" s="123">
        <v>3</v>
      </c>
      <c r="L31" s="122">
        <v>0</v>
      </c>
    </row>
    <row r="32" spans="1:12" ht="16.5" customHeight="1" x14ac:dyDescent="0.3">
      <c r="A32" s="46" t="s">
        <v>247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3">
      <c r="A33" s="46" t="s">
        <v>248</v>
      </c>
      <c r="B33" s="122">
        <v>304060</v>
      </c>
      <c r="C33" s="123">
        <v>226496</v>
      </c>
      <c r="D33" s="122">
        <v>77564</v>
      </c>
      <c r="E33" s="108"/>
      <c r="F33" s="122">
        <v>4787</v>
      </c>
      <c r="G33" s="123">
        <v>4217</v>
      </c>
      <c r="H33" s="122">
        <v>570</v>
      </c>
      <c r="I33" s="101"/>
      <c r="J33" s="122">
        <v>98</v>
      </c>
      <c r="K33" s="123">
        <v>52</v>
      </c>
      <c r="L33" s="122">
        <v>46</v>
      </c>
    </row>
    <row r="34" spans="1:12" ht="16.5" customHeight="1" x14ac:dyDescent="0.3">
      <c r="A34" s="46" t="s">
        <v>249</v>
      </c>
      <c r="B34" s="78">
        <v>28365.371976136601</v>
      </c>
      <c r="C34" s="124">
        <v>19062.684536982699</v>
      </c>
      <c r="D34" s="78">
        <v>9302.6874391539004</v>
      </c>
      <c r="E34" s="108"/>
      <c r="F34" s="78">
        <v>-84.639871387372594</v>
      </c>
      <c r="G34" s="124">
        <v>-141.02920419255</v>
      </c>
      <c r="H34" s="78">
        <v>56.389332805177403</v>
      </c>
      <c r="I34" s="101"/>
      <c r="J34" s="78">
        <v>81</v>
      </c>
      <c r="K34" s="124">
        <v>40</v>
      </c>
      <c r="L34" s="78">
        <v>41</v>
      </c>
    </row>
    <row r="35" spans="1:12" ht="16.5" customHeight="1" x14ac:dyDescent="0.3">
      <c r="A35" s="46" t="s">
        <v>250</v>
      </c>
      <c r="B35" s="122">
        <v>621.95876929999997</v>
      </c>
      <c r="C35" s="123">
        <v>310.97938464999999</v>
      </c>
      <c r="D35" s="122">
        <v>310.97938464999999</v>
      </c>
      <c r="E35" s="108"/>
      <c r="F35" s="122">
        <v>53.543815896247999</v>
      </c>
      <c r="G35" s="123">
        <v>26.771907948123999</v>
      </c>
      <c r="H35" s="122">
        <v>26.771907948123999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78">
        <v>121535.70390000001</v>
      </c>
      <c r="C36" s="124">
        <v>25419.038400000001</v>
      </c>
      <c r="D36" s="78">
        <v>96116.665500000003</v>
      </c>
      <c r="E36" s="108"/>
      <c r="F36" s="78">
        <v>2008.9651000000001</v>
      </c>
      <c r="G36" s="124">
        <v>1529.0514000000001</v>
      </c>
      <c r="H36" s="78">
        <v>479.91370000000001</v>
      </c>
      <c r="I36" s="101"/>
      <c r="J36" s="78">
        <v>478</v>
      </c>
      <c r="K36" s="124">
        <v>129</v>
      </c>
      <c r="L36" s="78">
        <v>349</v>
      </c>
    </row>
    <row r="37" spans="1:12" ht="16.5" customHeight="1" x14ac:dyDescent="0.3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5157</v>
      </c>
      <c r="K37" s="126">
        <v>2104</v>
      </c>
      <c r="L37" s="125">
        <v>3053</v>
      </c>
    </row>
  </sheetData>
  <sheetProtection algorithmName="SHA-512" hashValue="Ced3E+XQ/tFGR1W5UnkKxv3TNItMB/onrXmf5C1HdktTMNhuJcwg3shb+2T4AgA+dWJdB3yFf/UXnO4bKV/2+Q==" saltValue="OBRW+B/KY9bjOq1MlRzjww==" spinCount="100000" sheet="1" objects="1" scenarios="1"/>
  <mergeCells count="1">
    <mergeCell ref="A1:B1"/>
  </mergeCells>
  <conditionalFormatting sqref="A8:A37">
    <cfRule type="cellIs" dxfId="142" priority="16" operator="between">
      <formula>-0.1</formula>
      <formula>0</formula>
    </cfRule>
  </conditionalFormatting>
  <conditionalFormatting sqref="B8:D36">
    <cfRule type="cellIs" dxfId="141" priority="13" operator="between">
      <formula>0</formula>
      <formula>0.1</formula>
    </cfRule>
    <cfRule type="cellIs" dxfId="140" priority="14" operator="lessThan">
      <formula>0</formula>
    </cfRule>
    <cfRule type="cellIs" dxfId="139" priority="15" operator="greaterThanOrEqual">
      <formula>0.1</formula>
    </cfRule>
  </conditionalFormatting>
  <conditionalFormatting sqref="B8:D36">
    <cfRule type="cellIs" dxfId="138" priority="12" operator="between">
      <formula>-0.1</formula>
      <formula>0</formula>
    </cfRule>
  </conditionalFormatting>
  <conditionalFormatting sqref="F8:H36">
    <cfRule type="cellIs" dxfId="137" priority="9" operator="between">
      <formula>0</formula>
      <formula>0.1</formula>
    </cfRule>
    <cfRule type="cellIs" dxfId="136" priority="10" operator="lessThan">
      <formula>0</formula>
    </cfRule>
    <cfRule type="cellIs" dxfId="135" priority="11" operator="greaterThanOrEqual">
      <formula>0.1</formula>
    </cfRule>
  </conditionalFormatting>
  <conditionalFormatting sqref="F8:H36">
    <cfRule type="cellIs" dxfId="134" priority="8" operator="between">
      <formula>-0.1</formula>
      <formula>0</formula>
    </cfRule>
  </conditionalFormatting>
  <conditionalFormatting sqref="C7">
    <cfRule type="cellIs" dxfId="133" priority="7" operator="between">
      <formula>-0.1</formula>
      <formula>0</formula>
    </cfRule>
  </conditionalFormatting>
  <conditionalFormatting sqref="D7">
    <cfRule type="cellIs" dxfId="132" priority="6" operator="between">
      <formula>-0.1</formula>
      <formula>0</formula>
    </cfRule>
  </conditionalFormatting>
  <conditionalFormatting sqref="G7:H7">
    <cfRule type="cellIs" dxfId="131" priority="5" operator="between">
      <formula>-0.1</formula>
      <formula>0</formula>
    </cfRule>
  </conditionalFormatting>
  <conditionalFormatting sqref="K7:L7">
    <cfRule type="cellIs" dxfId="130" priority="4" operator="between">
      <formula>-0.1</formula>
      <formula>0</formula>
    </cfRule>
  </conditionalFormatting>
  <conditionalFormatting sqref="B7">
    <cfRule type="cellIs" dxfId="129" priority="3" operator="between">
      <formula>-0.1</formula>
      <formula>0</formula>
    </cfRule>
  </conditionalFormatting>
  <conditionalFormatting sqref="F7">
    <cfRule type="cellIs" dxfId="128" priority="2" operator="between">
      <formula>-0.1</formula>
      <formula>0</formula>
    </cfRule>
  </conditionalFormatting>
  <conditionalFormatting sqref="J7">
    <cfRule type="cellIs" dxfId="127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36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Contents'!C12</f>
        <v>Table 2.4</v>
      </c>
      <c r="B1" s="168"/>
      <c r="C1" s="40"/>
    </row>
    <row r="2" spans="1:9" ht="16.5" customHeight="1" x14ac:dyDescent="0.3">
      <c r="A2" s="4" t="str">
        <f>"UCITS: "&amp;'Table of Contents'!A12&amp;", "&amp;'Table of Contents'!A3</f>
        <v>UCITS: Total Net Assets , 2016:Q3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3">
      <c r="A8" s="46" t="s">
        <v>223</v>
      </c>
      <c r="B8" s="100">
        <v>80461.429999999993</v>
      </c>
      <c r="C8" s="94">
        <v>15032.255999999999</v>
      </c>
      <c r="D8" s="94">
        <v>43869.332999999999</v>
      </c>
      <c r="E8" s="94">
        <v>17907.069</v>
      </c>
      <c r="F8" s="94">
        <v>86.108000000000004</v>
      </c>
      <c r="G8" s="94">
        <v>671.76499999999999</v>
      </c>
      <c r="H8" s="94">
        <v>2764.511</v>
      </c>
      <c r="I8" s="100">
        <v>130.38800000000001</v>
      </c>
    </row>
    <row r="9" spans="1:9" ht="16.5" customHeight="1" x14ac:dyDescent="0.3">
      <c r="A9" s="46" t="s">
        <v>224</v>
      </c>
      <c r="B9" s="6">
        <v>73949.674404404999</v>
      </c>
      <c r="C9" s="102">
        <v>26737.537458983999</v>
      </c>
      <c r="D9" s="102">
        <v>6707.5695927389997</v>
      </c>
      <c r="E9" s="102">
        <v>29764.656561014999</v>
      </c>
      <c r="F9" s="102">
        <v>7609.9262177820001</v>
      </c>
      <c r="G9" s="102">
        <v>3129.9845738849999</v>
      </c>
      <c r="H9" s="102">
        <v>0</v>
      </c>
      <c r="I9" s="6">
        <v>0</v>
      </c>
    </row>
    <row r="10" spans="1:9" ht="16.5" customHeight="1" x14ac:dyDescent="0.3">
      <c r="A10" s="46" t="s">
        <v>225</v>
      </c>
      <c r="B10" s="100">
        <v>919.61622894693903</v>
      </c>
      <c r="C10" s="94">
        <v>169.50215528372701</v>
      </c>
      <c r="D10" s="94">
        <v>132.80935238999999</v>
      </c>
      <c r="E10" s="94">
        <v>520.21702191321197</v>
      </c>
      <c r="F10" s="94">
        <v>78.679550230000004</v>
      </c>
      <c r="G10" s="94">
        <v>0</v>
      </c>
      <c r="H10" s="94">
        <v>0</v>
      </c>
      <c r="I10" s="100">
        <v>18.408149130000002</v>
      </c>
    </row>
    <row r="11" spans="1:9" ht="16.5" customHeight="1" x14ac:dyDescent="0.3">
      <c r="A11" s="46" t="s">
        <v>226</v>
      </c>
      <c r="B11" s="6">
        <v>16870.294999999998</v>
      </c>
      <c r="C11" s="102">
        <v>1650.7260000000001</v>
      </c>
      <c r="D11" s="102">
        <v>3074.6219999999998</v>
      </c>
      <c r="E11" s="102">
        <v>827.68899999999996</v>
      </c>
      <c r="F11" s="102">
        <v>10706.842000000001</v>
      </c>
      <c r="G11" s="102">
        <v>0</v>
      </c>
      <c r="H11" s="102">
        <v>0</v>
      </c>
      <c r="I11" s="6">
        <v>610.41600000000005</v>
      </c>
    </row>
    <row r="12" spans="1:9" ht="16.5" customHeight="1" x14ac:dyDescent="0.3">
      <c r="A12" s="46" t="s">
        <v>227</v>
      </c>
      <c r="B12" s="100">
        <v>89.29</v>
      </c>
      <c r="C12" s="94">
        <v>21.946999999999999</v>
      </c>
      <c r="D12" s="94">
        <v>25.141999999999999</v>
      </c>
      <c r="E12" s="94">
        <v>42.201000000000001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3">
      <c r="A13" s="46" t="s">
        <v>228</v>
      </c>
      <c r="B13" s="6">
        <v>222051.23</v>
      </c>
      <c r="C13" s="102">
        <v>31532.517319999999</v>
      </c>
      <c r="D13" s="102">
        <v>78146.521999999997</v>
      </c>
      <c r="E13" s="102">
        <v>92134.879390000002</v>
      </c>
      <c r="F13" s="102">
        <v>652.72684000000004</v>
      </c>
      <c r="G13" s="102">
        <v>351.74646000000001</v>
      </c>
      <c r="H13" s="102">
        <v>0</v>
      </c>
      <c r="I13" s="6">
        <v>19232.838009999999</v>
      </c>
    </row>
    <row r="14" spans="1:9" ht="16.5" customHeight="1" x14ac:dyDescent="0.3">
      <c r="A14" s="46" t="s">
        <v>229</v>
      </c>
      <c r="B14" s="100">
        <v>837150.64800000004</v>
      </c>
      <c r="C14" s="94">
        <v>328409.337</v>
      </c>
      <c r="D14" s="94">
        <v>435854.88400000002</v>
      </c>
      <c r="E14" s="94">
        <v>72328.066999999995</v>
      </c>
      <c r="F14" s="94">
        <v>331.34300000000002</v>
      </c>
      <c r="G14" s="94">
        <v>0</v>
      </c>
      <c r="H14" s="94">
        <v>0</v>
      </c>
      <c r="I14" s="100">
        <v>227.017</v>
      </c>
    </row>
    <row r="15" spans="1:9" ht="16.5" customHeight="1" x14ac:dyDescent="0.3">
      <c r="A15" s="46" t="s">
        <v>230</v>
      </c>
      <c r="B15" s="6">
        <v>82769.327319999997</v>
      </c>
      <c r="C15" s="102">
        <v>32956.964829999997</v>
      </c>
      <c r="D15" s="102">
        <v>34550.945910000002</v>
      </c>
      <c r="E15" s="102">
        <v>11389.157289999999</v>
      </c>
      <c r="F15" s="102">
        <v>3490.3949259999999</v>
      </c>
      <c r="G15" s="102">
        <v>0</v>
      </c>
      <c r="H15" s="102">
        <v>0</v>
      </c>
      <c r="I15" s="6">
        <v>381.86435829999999</v>
      </c>
    </row>
    <row r="16" spans="1:9" ht="16.5" customHeight="1" x14ac:dyDescent="0.3">
      <c r="A16" s="46" t="s">
        <v>231</v>
      </c>
      <c r="B16" s="100">
        <v>774880</v>
      </c>
      <c r="C16" s="94">
        <v>198835</v>
      </c>
      <c r="D16" s="94">
        <v>121000</v>
      </c>
      <c r="E16" s="94">
        <v>151464</v>
      </c>
      <c r="F16" s="94">
        <v>296383</v>
      </c>
      <c r="G16" s="94">
        <v>7198</v>
      </c>
      <c r="H16" s="94">
        <v>0</v>
      </c>
      <c r="I16" s="100">
        <v>0</v>
      </c>
    </row>
    <row r="17" spans="1:17" ht="16.5" customHeight="1" x14ac:dyDescent="0.3">
      <c r="A17" s="46" t="s">
        <v>232</v>
      </c>
      <c r="B17" s="6">
        <v>314953</v>
      </c>
      <c r="C17" s="102">
        <v>163434</v>
      </c>
      <c r="D17" s="102">
        <v>67174</v>
      </c>
      <c r="E17" s="102">
        <v>69187</v>
      </c>
      <c r="F17" s="102">
        <v>2638</v>
      </c>
      <c r="G17" s="102">
        <v>173</v>
      </c>
      <c r="H17" s="102">
        <v>2283</v>
      </c>
      <c r="I17" s="6">
        <v>10064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3">
      <c r="A18" s="46" t="s">
        <v>233</v>
      </c>
      <c r="B18" s="100">
        <v>4213.8100000000004</v>
      </c>
      <c r="C18" s="94">
        <v>941.74</v>
      </c>
      <c r="D18" s="94">
        <v>1344.94</v>
      </c>
      <c r="E18" s="94">
        <v>1203.05</v>
      </c>
      <c r="F18" s="94">
        <v>588.30999999999995</v>
      </c>
      <c r="G18" s="94">
        <v>0</v>
      </c>
      <c r="H18" s="94">
        <v>0</v>
      </c>
      <c r="I18" s="100">
        <v>135.77000000000001</v>
      </c>
      <c r="J18" s="100"/>
      <c r="K18" s="94"/>
      <c r="L18" s="94"/>
      <c r="M18" s="94"/>
      <c r="N18" s="94"/>
      <c r="O18" s="94"/>
      <c r="P18" s="94"/>
      <c r="Q18" s="100"/>
    </row>
    <row r="19" spans="1:17" ht="16.5" customHeight="1" x14ac:dyDescent="0.3">
      <c r="A19" s="46" t="s">
        <v>234</v>
      </c>
      <c r="B19" s="6">
        <v>177642.889335366</v>
      </c>
      <c r="C19" s="102">
        <v>16796.503255776701</v>
      </c>
      <c r="D19" s="102">
        <v>89805.849007735698</v>
      </c>
      <c r="E19" s="102">
        <v>839.2036901248</v>
      </c>
      <c r="F19" s="102">
        <v>0</v>
      </c>
      <c r="G19" s="102">
        <v>0</v>
      </c>
      <c r="H19" s="102">
        <v>28972.950113999999</v>
      </c>
      <c r="I19" s="6">
        <v>41228.383267728801</v>
      </c>
    </row>
    <row r="20" spans="1:17" ht="16.5" customHeight="1" x14ac:dyDescent="0.3">
      <c r="A20" s="46" t="s">
        <v>235</v>
      </c>
      <c r="B20" s="100">
        <v>1448847</v>
      </c>
      <c r="C20" s="94">
        <v>509609</v>
      </c>
      <c r="D20" s="94">
        <v>410702</v>
      </c>
      <c r="E20" s="94">
        <v>90353</v>
      </c>
      <c r="F20" s="94">
        <v>438144</v>
      </c>
      <c r="G20" s="94">
        <v>0</v>
      </c>
      <c r="H20" s="94">
        <v>0</v>
      </c>
      <c r="I20" s="100">
        <v>39</v>
      </c>
    </row>
    <row r="21" spans="1:17" ht="16.5" customHeight="1" x14ac:dyDescent="0.3">
      <c r="A21" s="46" t="s">
        <v>236</v>
      </c>
      <c r="B21" s="6">
        <v>230996.23</v>
      </c>
      <c r="C21" s="102">
        <v>19171.189999999999</v>
      </c>
      <c r="D21" s="102">
        <v>48366.42</v>
      </c>
      <c r="E21" s="102">
        <v>75667.710000000094</v>
      </c>
      <c r="F21" s="102">
        <v>4929.1499999999996</v>
      </c>
      <c r="G21" s="102">
        <v>399.36</v>
      </c>
      <c r="H21" s="102">
        <v>82462.399999999994</v>
      </c>
      <c r="I21" s="6">
        <v>0</v>
      </c>
    </row>
    <row r="22" spans="1:17" ht="16.5" customHeight="1" x14ac:dyDescent="0.3">
      <c r="A22" s="46" t="s">
        <v>237</v>
      </c>
      <c r="B22" s="100">
        <v>26954.62</v>
      </c>
      <c r="C22" s="94">
        <v>7710.32</v>
      </c>
      <c r="D22" s="94">
        <v>8236.8700000000008</v>
      </c>
      <c r="E22" s="94">
        <v>5561</v>
      </c>
      <c r="F22" s="94">
        <v>2634.28</v>
      </c>
      <c r="G22" s="94">
        <v>0</v>
      </c>
      <c r="H22" s="94">
        <v>7.84</v>
      </c>
      <c r="I22" s="100">
        <v>2804.31</v>
      </c>
    </row>
    <row r="23" spans="1:17" ht="16.5" customHeight="1" x14ac:dyDescent="0.3">
      <c r="A23" s="46" t="s">
        <v>238</v>
      </c>
      <c r="B23" s="6">
        <v>3051016</v>
      </c>
      <c r="C23" s="102">
        <v>987456</v>
      </c>
      <c r="D23" s="102">
        <v>1024471</v>
      </c>
      <c r="E23" s="102">
        <v>610961</v>
      </c>
      <c r="F23" s="102">
        <v>294051</v>
      </c>
      <c r="G23" s="102">
        <v>0</v>
      </c>
      <c r="H23" s="102">
        <v>0</v>
      </c>
      <c r="I23" s="6">
        <v>134077</v>
      </c>
    </row>
    <row r="24" spans="1:17" ht="16.5" customHeight="1" x14ac:dyDescent="0.3">
      <c r="A24" s="46" t="s">
        <v>239</v>
      </c>
      <c r="B24" s="100">
        <v>2249.80671207052</v>
      </c>
      <c r="C24" s="94">
        <v>350.44248900000002</v>
      </c>
      <c r="D24" s="94">
        <v>821.55499999999995</v>
      </c>
      <c r="E24" s="94">
        <v>687.21219655000004</v>
      </c>
      <c r="F24" s="94">
        <v>81.585999999999999</v>
      </c>
      <c r="G24" s="94">
        <v>0</v>
      </c>
      <c r="H24" s="94">
        <v>2.8610000000000002</v>
      </c>
      <c r="I24" s="100">
        <v>306.15002652052101</v>
      </c>
    </row>
    <row r="25" spans="1:17" ht="16.5" customHeight="1" x14ac:dyDescent="0.3">
      <c r="A25" s="46" t="s">
        <v>240</v>
      </c>
      <c r="B25" s="6">
        <v>38148</v>
      </c>
      <c r="C25" s="102">
        <v>20784</v>
      </c>
      <c r="D25" s="102">
        <v>15961</v>
      </c>
      <c r="E25" s="102">
        <v>873</v>
      </c>
      <c r="F25" s="102">
        <v>0</v>
      </c>
      <c r="G25" s="102">
        <v>0</v>
      </c>
      <c r="H25" s="102">
        <v>0</v>
      </c>
      <c r="I25" s="6">
        <v>530</v>
      </c>
    </row>
    <row r="26" spans="1:17" ht="16.5" customHeight="1" x14ac:dyDescent="0.3">
      <c r="A26" s="46" t="s">
        <v>241</v>
      </c>
      <c r="B26" s="100">
        <v>949674</v>
      </c>
      <c r="C26" s="94">
        <v>436634</v>
      </c>
      <c r="D26" s="94">
        <v>360760</v>
      </c>
      <c r="E26" s="94">
        <v>56949</v>
      </c>
      <c r="F26" s="94">
        <v>86385</v>
      </c>
      <c r="G26" s="94">
        <v>0</v>
      </c>
      <c r="H26" s="94">
        <v>0</v>
      </c>
      <c r="I26" s="100">
        <v>8946</v>
      </c>
    </row>
    <row r="27" spans="1:17" ht="16.5" customHeight="1" x14ac:dyDescent="0.3">
      <c r="A27" s="46" t="s">
        <v>242</v>
      </c>
      <c r="B27" s="6">
        <v>92472.3</v>
      </c>
      <c r="C27" s="102">
        <v>20617.264999999999</v>
      </c>
      <c r="D27" s="102">
        <v>22764.155999999999</v>
      </c>
      <c r="E27" s="102">
        <v>18177.667000000001</v>
      </c>
      <c r="F27" s="102">
        <v>28586.483</v>
      </c>
      <c r="G27" s="102">
        <v>0</v>
      </c>
      <c r="H27" s="102">
        <v>1690.723</v>
      </c>
      <c r="I27" s="6">
        <v>636.00599999999997</v>
      </c>
    </row>
    <row r="28" spans="1:17" ht="16.5" customHeight="1" x14ac:dyDescent="0.3">
      <c r="A28" s="46" t="s">
        <v>243</v>
      </c>
      <c r="B28" s="100">
        <v>7062.6321713151801</v>
      </c>
      <c r="C28" s="94">
        <v>942.59318091503997</v>
      </c>
      <c r="D28" s="94">
        <v>1146.0166942400001</v>
      </c>
      <c r="E28" s="94">
        <v>2429.3114726101398</v>
      </c>
      <c r="F28" s="94">
        <v>1369.6777586999999</v>
      </c>
      <c r="G28" s="94">
        <v>0</v>
      </c>
      <c r="H28" s="94">
        <v>0</v>
      </c>
      <c r="I28" s="100">
        <v>1175.0330648500001</v>
      </c>
    </row>
    <row r="29" spans="1:17" ht="16.5" customHeight="1" x14ac:dyDescent="0.3">
      <c r="A29" s="46" t="s">
        <v>244</v>
      </c>
      <c r="B29" s="6">
        <v>21948.6</v>
      </c>
      <c r="C29" s="102">
        <v>327.39999999999998</v>
      </c>
      <c r="D29" s="102">
        <v>11233.8</v>
      </c>
      <c r="E29" s="102">
        <v>435.3</v>
      </c>
      <c r="F29" s="102">
        <v>102.3</v>
      </c>
      <c r="G29" s="102">
        <v>546.20000000000005</v>
      </c>
      <c r="H29" s="102">
        <v>411</v>
      </c>
      <c r="I29" s="6">
        <v>8892.6</v>
      </c>
    </row>
    <row r="30" spans="1:17" ht="16.5" customHeight="1" x14ac:dyDescent="0.3">
      <c r="A30" s="46" t="s">
        <v>245</v>
      </c>
      <c r="B30" s="100">
        <v>4201.3959999999997</v>
      </c>
      <c r="C30" s="94">
        <v>347.00700000000001</v>
      </c>
      <c r="D30" s="94">
        <v>1841.1479999999999</v>
      </c>
      <c r="E30" s="94">
        <v>1975.021</v>
      </c>
      <c r="F30" s="94">
        <v>38.22</v>
      </c>
      <c r="G30" s="94">
        <v>0</v>
      </c>
      <c r="H30" s="94">
        <v>0</v>
      </c>
      <c r="I30" s="100">
        <v>0</v>
      </c>
    </row>
    <row r="31" spans="1:17" ht="16.5" customHeight="1" x14ac:dyDescent="0.3">
      <c r="A31" s="46" t="s">
        <v>246</v>
      </c>
      <c r="B31" s="6">
        <v>2366.7213000000002</v>
      </c>
      <c r="C31" s="102">
        <v>1397.5217</v>
      </c>
      <c r="D31" s="102">
        <v>181.23</v>
      </c>
      <c r="E31" s="102">
        <v>706.69029999999998</v>
      </c>
      <c r="F31" s="102">
        <v>81.279300000000006</v>
      </c>
      <c r="G31" s="102">
        <v>0</v>
      </c>
      <c r="H31" s="102">
        <v>0</v>
      </c>
      <c r="I31" s="6">
        <v>0</v>
      </c>
    </row>
    <row r="32" spans="1:17" ht="16.5" customHeight="1" x14ac:dyDescent="0.3">
      <c r="A32" s="46" t="s">
        <v>247</v>
      </c>
      <c r="B32" s="100">
        <v>187993</v>
      </c>
      <c r="C32" s="94">
        <v>34652</v>
      </c>
      <c r="D32" s="94">
        <v>61950</v>
      </c>
      <c r="E32" s="94">
        <v>70430</v>
      </c>
      <c r="F32" s="94">
        <v>8899</v>
      </c>
      <c r="G32" s="94">
        <v>564</v>
      </c>
      <c r="H32" s="94">
        <v>11498</v>
      </c>
      <c r="I32" s="100">
        <v>0</v>
      </c>
    </row>
    <row r="33" spans="1:9" ht="16.5" customHeight="1" x14ac:dyDescent="0.3">
      <c r="A33" s="46" t="s">
        <v>248</v>
      </c>
      <c r="B33" s="6">
        <v>2549266</v>
      </c>
      <c r="C33" s="102">
        <v>1587585</v>
      </c>
      <c r="D33" s="102">
        <v>235439</v>
      </c>
      <c r="E33" s="102">
        <v>558627</v>
      </c>
      <c r="F33" s="102">
        <v>162978</v>
      </c>
      <c r="G33" s="102">
        <v>0</v>
      </c>
      <c r="H33" s="102">
        <v>3685</v>
      </c>
      <c r="I33" s="6">
        <v>952</v>
      </c>
    </row>
    <row r="34" spans="1:9" ht="16.5" customHeight="1" x14ac:dyDescent="0.3">
      <c r="A34" s="46" t="s">
        <v>249</v>
      </c>
      <c r="B34" s="100">
        <v>471026.52434228797</v>
      </c>
      <c r="C34" s="94">
        <v>154616.86657141501</v>
      </c>
      <c r="D34" s="94">
        <v>159286.710671787</v>
      </c>
      <c r="E34" s="94">
        <v>136826.316684338</v>
      </c>
      <c r="F34" s="94">
        <v>20296.630414748401</v>
      </c>
      <c r="G34" s="94">
        <v>0</v>
      </c>
      <c r="H34" s="94">
        <v>0</v>
      </c>
      <c r="I34" s="100">
        <v>0</v>
      </c>
    </row>
    <row r="35" spans="1:9" ht="16.5" customHeight="1" x14ac:dyDescent="0.3">
      <c r="A35" s="46" t="s">
        <v>250</v>
      </c>
      <c r="B35" s="6">
        <v>41227.275830600003</v>
      </c>
      <c r="C35" s="102">
        <v>1238.69944738</v>
      </c>
      <c r="D35" s="102">
        <v>20957.652003089999</v>
      </c>
      <c r="E35" s="102">
        <v>3759.41137355</v>
      </c>
      <c r="F35" s="102">
        <v>12556.242233679999</v>
      </c>
      <c r="G35" s="102">
        <v>198.23978607000001</v>
      </c>
      <c r="H35" s="102">
        <v>1625.8172476899999</v>
      </c>
      <c r="I35" s="6">
        <v>891.21373914000003</v>
      </c>
    </row>
    <row r="36" spans="1:9" ht="16.5" customHeight="1" x14ac:dyDescent="0.3">
      <c r="A36" s="46" t="s">
        <v>251</v>
      </c>
      <c r="B36" s="100">
        <v>904022.99419999996</v>
      </c>
      <c r="C36" s="94">
        <v>510274.72379999998</v>
      </c>
      <c r="D36" s="94">
        <v>154645.46119999999</v>
      </c>
      <c r="E36" s="94">
        <v>63262.063499999997</v>
      </c>
      <c r="F36" s="94">
        <v>5809.5730000000003</v>
      </c>
      <c r="G36" s="94">
        <v>439.62130000000002</v>
      </c>
      <c r="H36" s="94">
        <v>61480.952799999999</v>
      </c>
      <c r="I36" s="100">
        <v>108110.5986</v>
      </c>
    </row>
  </sheetData>
  <sheetProtection algorithmName="SHA-512" hashValue="h1VVH5SmUpk64sep/2ExFzdCHr1ZxZwIh/7gsUrcwiETHE0ozizY7+jobFOshS1g8cET12nAOSuPOqxsywya9g==" saltValue="KH17DpEqe00SAJQTra6vZw==" spinCount="100000" sheet="1" objects="1" scenarios="1"/>
  <mergeCells count="1">
    <mergeCell ref="A1:B1"/>
  </mergeCells>
  <conditionalFormatting sqref="B8:I36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A1:XFD7 A37:XFD1048576 B8:XFD36">
    <cfRule type="cellIs" dxfId="123" priority="5" operator="between">
      <formula>-0.1</formula>
      <formula>0</formula>
    </cfRule>
  </conditionalFormatting>
  <conditionalFormatting sqref="A8:A36">
    <cfRule type="cellIs" dxfId="122" priority="4" operator="between">
      <formula>-0.1</formula>
      <formula>0</formula>
    </cfRule>
  </conditionalFormatting>
  <conditionalFormatting sqref="J17:Q18">
    <cfRule type="cellIs" dxfId="121" priority="1" operator="between">
      <formula>0</formula>
      <formula>0.1</formula>
    </cfRule>
    <cfRule type="cellIs" dxfId="120" priority="2" operator="lessThan">
      <formula>0</formula>
    </cfRule>
    <cfRule type="cellIs" dxfId="119" priority="3" operator="greaterThanOrEqual">
      <formula>0.1</formula>
    </cfRule>
  </conditionalFormatting>
  <pageMargins left="0.7" right="0.7" top="0.75" bottom="0.75" header="0.3" footer="0.3"/>
  <pageSetup paperSize="9" scale="8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Contents'!C13</f>
        <v>Table 2.5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3">
      <c r="A9" s="46" t="s">
        <v>224</v>
      </c>
      <c r="B9" s="6">
        <v>261.00050270399998</v>
      </c>
      <c r="C9" s="102">
        <v>261.00050270399998</v>
      </c>
      <c r="D9" s="102">
        <v>0</v>
      </c>
      <c r="E9" s="6">
        <v>0</v>
      </c>
      <c r="F9" s="108"/>
      <c r="G9" s="6">
        <v>28490.659540230001</v>
      </c>
      <c r="H9" s="102">
        <v>404.60494325399998</v>
      </c>
      <c r="I9" s="102">
        <v>1481.4119579220001</v>
      </c>
      <c r="J9" s="102">
        <v>26587.702131671998</v>
      </c>
      <c r="K9" s="6">
        <v>16.940507382</v>
      </c>
    </row>
    <row r="10" spans="1:11" ht="16.5" customHeight="1" x14ac:dyDescent="0.3">
      <c r="A10" s="46" t="s">
        <v>225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19232.838009999999</v>
      </c>
      <c r="H13" s="102">
        <v>0</v>
      </c>
      <c r="I13" s="102">
        <v>0</v>
      </c>
      <c r="J13" s="102">
        <v>0</v>
      </c>
      <c r="K13" s="6">
        <v>19232.838009999999</v>
      </c>
    </row>
    <row r="14" spans="1:11" ht="16.5" customHeight="1" x14ac:dyDescent="0.3">
      <c r="A14" s="46" t="s">
        <v>229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3">
      <c r="A15" s="46" t="s">
        <v>230</v>
      </c>
      <c r="B15" s="6">
        <v>195.23055590000001</v>
      </c>
      <c r="C15" s="102">
        <v>195.23055590000001</v>
      </c>
      <c r="D15" s="102">
        <v>0</v>
      </c>
      <c r="E15" s="6">
        <v>0</v>
      </c>
      <c r="F15" s="108"/>
      <c r="G15" s="6">
        <v>10881.20954</v>
      </c>
      <c r="H15" s="102">
        <v>1199.7053390000001</v>
      </c>
      <c r="I15" s="102">
        <v>1012.682386</v>
      </c>
      <c r="J15" s="102">
        <v>8668.8218130000005</v>
      </c>
      <c r="K15" s="6">
        <v>0</v>
      </c>
    </row>
    <row r="16" spans="1:11" ht="16.5" customHeight="1" x14ac:dyDescent="0.3">
      <c r="A16" s="46" t="s">
        <v>231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3">
      <c r="A17" s="46" t="s">
        <v>232</v>
      </c>
      <c r="B17" s="6">
        <v>42995</v>
      </c>
      <c r="C17" s="102">
        <v>36345</v>
      </c>
      <c r="D17" s="102">
        <v>5390</v>
      </c>
      <c r="E17" s="6">
        <v>1260</v>
      </c>
      <c r="F17" s="108"/>
      <c r="G17" s="6">
        <v>16485</v>
      </c>
      <c r="H17" s="102">
        <v>3090</v>
      </c>
      <c r="I17" s="102">
        <v>261</v>
      </c>
      <c r="J17" s="102">
        <v>13072</v>
      </c>
      <c r="K17" s="6">
        <v>62</v>
      </c>
    </row>
    <row r="18" spans="1:11" ht="16.5" customHeight="1" x14ac:dyDescent="0.3">
      <c r="A18" s="46" t="s">
        <v>233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42771.25</v>
      </c>
      <c r="H21" s="102">
        <v>354.3</v>
      </c>
      <c r="I21" s="102">
        <v>1204.51</v>
      </c>
      <c r="J21" s="102">
        <v>41212.44</v>
      </c>
      <c r="K21" s="6">
        <v>0</v>
      </c>
    </row>
    <row r="22" spans="1:11" ht="16.5" customHeight="1" x14ac:dyDescent="0.3">
      <c r="A22" s="46" t="s">
        <v>237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3">
      <c r="A23" s="46" t="s">
        <v>238</v>
      </c>
      <c r="B23" s="6">
        <v>82017</v>
      </c>
      <c r="C23" s="102">
        <v>0</v>
      </c>
      <c r="D23" s="102">
        <v>0</v>
      </c>
      <c r="E23" s="6">
        <v>0</v>
      </c>
      <c r="F23" s="108"/>
      <c r="G23" s="6">
        <v>124719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3">
      <c r="A25" s="46" t="s">
        <v>240</v>
      </c>
      <c r="B25" s="6">
        <v>1533</v>
      </c>
      <c r="C25" s="102">
        <v>0</v>
      </c>
      <c r="D25" s="102">
        <v>0</v>
      </c>
      <c r="E25" s="6">
        <v>0</v>
      </c>
      <c r="F25" s="108"/>
      <c r="G25" s="6">
        <v>8698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1277.9639999999999</v>
      </c>
      <c r="H27" s="102">
        <v>161.066</v>
      </c>
      <c r="I27" s="102">
        <v>21.783999999999999</v>
      </c>
      <c r="J27" s="102">
        <v>679.90200000000004</v>
      </c>
      <c r="K27" s="6">
        <v>415.21199999999999</v>
      </c>
    </row>
    <row r="28" spans="1:11" ht="16.5" customHeight="1" x14ac:dyDescent="0.3">
      <c r="A28" s="46" t="s">
        <v>243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3">
      <c r="A29" s="46" t="s">
        <v>244</v>
      </c>
      <c r="B29" s="6">
        <v>2.2999999999999998</v>
      </c>
      <c r="C29" s="102">
        <v>2.2999999999999998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61.575600000000001</v>
      </c>
      <c r="H31" s="102">
        <v>55.484299999999998</v>
      </c>
      <c r="I31" s="102">
        <v>0</v>
      </c>
      <c r="J31" s="102">
        <v>6.0913000000000004</v>
      </c>
      <c r="K31" s="6">
        <v>0</v>
      </c>
    </row>
    <row r="32" spans="1:11" ht="16.5" customHeight="1" x14ac:dyDescent="0.3">
      <c r="A32" s="46" t="s">
        <v>247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3">
      <c r="A33" s="46" t="s">
        <v>248</v>
      </c>
      <c r="B33" s="6">
        <v>21359</v>
      </c>
      <c r="C33" s="102">
        <v>21359</v>
      </c>
      <c r="D33" s="102">
        <v>0</v>
      </c>
      <c r="E33" s="6">
        <v>0</v>
      </c>
      <c r="F33" s="108"/>
      <c r="G33" s="6">
        <v>226496</v>
      </c>
      <c r="H33" s="102">
        <v>49914</v>
      </c>
      <c r="I33" s="102">
        <v>72160</v>
      </c>
      <c r="J33" s="102">
        <v>104422</v>
      </c>
      <c r="K33" s="6">
        <v>0</v>
      </c>
    </row>
    <row r="34" spans="1:11" ht="16.5" customHeight="1" x14ac:dyDescent="0.3">
      <c r="A34" s="46" t="s">
        <v>249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3">
      <c r="A35" s="46" t="s">
        <v>250</v>
      </c>
      <c r="B35" s="6">
        <v>148.34605991999999</v>
      </c>
      <c r="C35" s="102">
        <v>0</v>
      </c>
      <c r="D35" s="102">
        <v>0</v>
      </c>
      <c r="E35" s="6">
        <v>0</v>
      </c>
      <c r="F35" s="108"/>
      <c r="G35" s="6">
        <v>310.97938464999999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aJ3dvEZ5/J4vo6M13oLeFUhFX0hvzMtzW9U5PZGXV6G1n9JSEI3vrE33E9qljcjocKZk3b9Pa5jjC00V+zaCiw==" saltValue="kNw4jTH1NH6JdI1u0bFnl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Contents'!C16</f>
        <v>Table 2.6</v>
      </c>
      <c r="B1" s="168"/>
      <c r="C1" s="40"/>
    </row>
    <row r="2" spans="1:9" ht="16.5" customHeight="1" x14ac:dyDescent="0.3">
      <c r="A2" s="4" t="str">
        <f>"UCITS: "&amp;'Table of Contents'!A16&amp;", "&amp;'Table of Contents'!A3</f>
        <v>UCITS: Total Net Sales, 2016:Q3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267.86700000000002</v>
      </c>
      <c r="C8" s="32">
        <v>162.34899999999999</v>
      </c>
      <c r="D8" s="32">
        <v>-248.875</v>
      </c>
      <c r="E8" s="32">
        <v>360.56400000000002</v>
      </c>
      <c r="F8" s="32">
        <v>-3.4159999999999999</v>
      </c>
      <c r="G8" s="32">
        <v>-25.856000000000002</v>
      </c>
      <c r="H8" s="32">
        <v>30.823</v>
      </c>
      <c r="I8" s="113">
        <v>-7.7220000000000004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50.734819489508503</v>
      </c>
      <c r="C10" s="32">
        <v>2.7845731800000002</v>
      </c>
      <c r="D10" s="32">
        <v>4.2596710099999999</v>
      </c>
      <c r="E10" s="32">
        <v>44.1199671895085</v>
      </c>
      <c r="F10" s="32">
        <v>-0.42939189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2791.33</v>
      </c>
      <c r="C11" s="115">
        <v>-60.33</v>
      </c>
      <c r="D11" s="115">
        <v>1538.79</v>
      </c>
      <c r="E11" s="115">
        <v>-26.49</v>
      </c>
      <c r="F11" s="115">
        <v>1447.89</v>
      </c>
      <c r="G11" s="115">
        <v>0</v>
      </c>
      <c r="H11" s="115">
        <v>0</v>
      </c>
      <c r="I11" s="114">
        <v>-108.53</v>
      </c>
    </row>
    <row r="12" spans="1:9" ht="16.5" customHeight="1" x14ac:dyDescent="0.3">
      <c r="A12" s="46" t="s">
        <v>227</v>
      </c>
      <c r="B12" s="113">
        <v>17.934699999999999</v>
      </c>
      <c r="C12" s="32">
        <v>19.754999999999999</v>
      </c>
      <c r="D12" s="32">
        <v>-0.91830000000000001</v>
      </c>
      <c r="E12" s="32">
        <v>-0.51100000000000001</v>
      </c>
      <c r="F12" s="32">
        <v>0</v>
      </c>
      <c r="G12" s="32">
        <v>0</v>
      </c>
      <c r="H12" s="32">
        <v>0</v>
      </c>
      <c r="I12" s="113">
        <v>-0.39100000000000001</v>
      </c>
    </row>
    <row r="13" spans="1:9" ht="16.5" customHeight="1" x14ac:dyDescent="0.3">
      <c r="A13" s="46" t="s">
        <v>228</v>
      </c>
      <c r="B13" s="114">
        <v>7549.2796360000002</v>
      </c>
      <c r="C13" s="115">
        <v>349.75671999999997</v>
      </c>
      <c r="D13" s="115">
        <v>2581.1618899999999</v>
      </c>
      <c r="E13" s="115">
        <v>3858.7921900000001</v>
      </c>
      <c r="F13" s="115">
        <v>-31.454809999999998</v>
      </c>
      <c r="G13" s="115">
        <v>-0.12240917</v>
      </c>
      <c r="H13" s="115">
        <v>0</v>
      </c>
      <c r="I13" s="114">
        <v>791.14605219999999</v>
      </c>
    </row>
    <row r="14" spans="1:9" ht="16.5" customHeight="1" x14ac:dyDescent="0.3">
      <c r="A14" s="46" t="s">
        <v>229</v>
      </c>
      <c r="B14" s="113">
        <v>18761.853999999999</v>
      </c>
      <c r="C14" s="32">
        <v>3382.75</v>
      </c>
      <c r="D14" s="32">
        <v>12386.822</v>
      </c>
      <c r="E14" s="32">
        <v>2982.8429999999998</v>
      </c>
      <c r="F14" s="32">
        <v>1.647</v>
      </c>
      <c r="G14" s="32">
        <v>0</v>
      </c>
      <c r="H14" s="32">
        <v>0</v>
      </c>
      <c r="I14" s="113">
        <v>7.7919999999999998</v>
      </c>
    </row>
    <row r="15" spans="1:9" ht="16.5" customHeight="1" x14ac:dyDescent="0.3">
      <c r="A15" s="46" t="s">
        <v>230</v>
      </c>
      <c r="B15" s="114">
        <v>1304.4289719999999</v>
      </c>
      <c r="C15" s="115">
        <v>518.49631280000006</v>
      </c>
      <c r="D15" s="115">
        <v>621.12758240000005</v>
      </c>
      <c r="E15" s="115">
        <v>175.40705159999999</v>
      </c>
      <c r="F15" s="115">
        <v>-13.8628134</v>
      </c>
      <c r="G15" s="115">
        <v>0</v>
      </c>
      <c r="H15" s="115">
        <v>0</v>
      </c>
      <c r="I15" s="114">
        <v>3.2608386199999999</v>
      </c>
    </row>
    <row r="16" spans="1:9" ht="16.5" customHeight="1" x14ac:dyDescent="0.3">
      <c r="A16" s="46" t="s">
        <v>231</v>
      </c>
      <c r="B16" s="113">
        <v>15200</v>
      </c>
      <c r="C16" s="32">
        <v>-1700</v>
      </c>
      <c r="D16" s="32">
        <v>3100</v>
      </c>
      <c r="E16" s="32">
        <v>-1600</v>
      </c>
      <c r="F16" s="32">
        <v>16100</v>
      </c>
      <c r="G16" s="32">
        <v>-700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2728.1410000000001</v>
      </c>
      <c r="C17" s="115">
        <v>1311.29</v>
      </c>
      <c r="D17" s="115">
        <v>982.202</v>
      </c>
      <c r="E17" s="115">
        <v>-46.636000000000003</v>
      </c>
      <c r="F17" s="115">
        <v>-360.5</v>
      </c>
      <c r="G17" s="115">
        <v>1.2</v>
      </c>
      <c r="H17" s="115">
        <v>73.980999999999995</v>
      </c>
      <c r="I17" s="114">
        <v>766.60400000000004</v>
      </c>
    </row>
    <row r="18" spans="1:9" ht="16.5" customHeight="1" x14ac:dyDescent="0.3">
      <c r="A18" s="46" t="s">
        <v>233</v>
      </c>
      <c r="B18" s="113">
        <v>5.1340000000000003</v>
      </c>
      <c r="C18" s="32">
        <v>-31.218</v>
      </c>
      <c r="D18" s="32">
        <v>-4.3390000000000004</v>
      </c>
      <c r="E18" s="32">
        <v>-28.239000000000001</v>
      </c>
      <c r="F18" s="32">
        <v>72.171000000000006</v>
      </c>
      <c r="G18" s="32">
        <v>0</v>
      </c>
      <c r="H18" s="32">
        <v>0</v>
      </c>
      <c r="I18" s="113">
        <v>-3.2410000000000001</v>
      </c>
    </row>
    <row r="19" spans="1:9" ht="16.5" customHeight="1" x14ac:dyDescent="0.3">
      <c r="A19" s="46" t="s">
        <v>234</v>
      </c>
      <c r="B19" s="114">
        <v>5749.9262481989899</v>
      </c>
      <c r="C19" s="115">
        <v>501.16309871421498</v>
      </c>
      <c r="D19" s="115">
        <v>5600.8783384045601</v>
      </c>
      <c r="E19" s="115">
        <v>13.5584682456862</v>
      </c>
      <c r="F19" s="115">
        <v>0</v>
      </c>
      <c r="G19" s="115">
        <v>0</v>
      </c>
      <c r="H19" s="115">
        <v>-497.68318933124999</v>
      </c>
      <c r="I19" s="114">
        <v>132.00953216577901</v>
      </c>
    </row>
    <row r="20" spans="1:9" ht="16.5" customHeight="1" x14ac:dyDescent="0.3">
      <c r="A20" s="46" t="s">
        <v>235</v>
      </c>
      <c r="B20" s="113">
        <v>20035</v>
      </c>
      <c r="C20" s="32">
        <v>5901</v>
      </c>
      <c r="D20" s="32">
        <v>18044</v>
      </c>
      <c r="E20" s="32">
        <v>2632</v>
      </c>
      <c r="F20" s="32">
        <v>-7650</v>
      </c>
      <c r="G20" s="32">
        <v>0</v>
      </c>
      <c r="H20" s="32">
        <v>0</v>
      </c>
      <c r="I20" s="113">
        <v>1108</v>
      </c>
    </row>
    <row r="21" spans="1:9" ht="16.5" customHeight="1" x14ac:dyDescent="0.3">
      <c r="A21" s="46" t="s">
        <v>236</v>
      </c>
      <c r="B21" s="114">
        <v>3604.77</v>
      </c>
      <c r="C21" s="115">
        <v>67.459999999999994</v>
      </c>
      <c r="D21" s="115">
        <v>780.55</v>
      </c>
      <c r="E21" s="115">
        <v>5343.93</v>
      </c>
      <c r="F21" s="115">
        <v>-506</v>
      </c>
      <c r="G21" s="115">
        <v>-31.34</v>
      </c>
      <c r="H21" s="115">
        <v>-2049.83</v>
      </c>
      <c r="I21" s="114">
        <v>0</v>
      </c>
    </row>
    <row r="22" spans="1:9" ht="16.5" customHeight="1" x14ac:dyDescent="0.3">
      <c r="A22" s="46" t="s">
        <v>237</v>
      </c>
      <c r="B22" s="113">
        <v>-80.36</v>
      </c>
      <c r="C22" s="32">
        <v>170.64</v>
      </c>
      <c r="D22" s="32">
        <v>-148.61000000000001</v>
      </c>
      <c r="E22" s="32">
        <v>-75.349999999999994</v>
      </c>
      <c r="F22" s="32">
        <v>-118.91</v>
      </c>
      <c r="G22" s="32">
        <v>0</v>
      </c>
      <c r="H22" s="32">
        <v>0.05</v>
      </c>
      <c r="I22" s="113">
        <v>91.82</v>
      </c>
    </row>
    <row r="23" spans="1:9" ht="16.5" customHeight="1" x14ac:dyDescent="0.3">
      <c r="A23" s="46" t="s">
        <v>238</v>
      </c>
      <c r="B23" s="114">
        <v>74637</v>
      </c>
      <c r="C23" s="115">
        <v>-161</v>
      </c>
      <c r="D23" s="115">
        <v>30782</v>
      </c>
      <c r="E23" s="115">
        <v>5233</v>
      </c>
      <c r="F23" s="115">
        <v>36936</v>
      </c>
      <c r="G23" s="115">
        <v>0</v>
      </c>
      <c r="H23" s="115">
        <v>0</v>
      </c>
      <c r="I23" s="114">
        <v>1847</v>
      </c>
    </row>
    <row r="24" spans="1:9" ht="16.5" customHeight="1" x14ac:dyDescent="0.3">
      <c r="A24" s="46" t="s">
        <v>239</v>
      </c>
      <c r="B24" s="113">
        <v>-184.07132609999999</v>
      </c>
      <c r="C24" s="32">
        <v>-1.2181340000000001</v>
      </c>
      <c r="D24" s="32">
        <v>25.497909</v>
      </c>
      <c r="E24" s="32">
        <v>-4.5772748600000002</v>
      </c>
      <c r="F24" s="32">
        <v>-2.4279999999999999</v>
      </c>
      <c r="G24" s="32">
        <v>0</v>
      </c>
      <c r="H24" s="32">
        <v>0</v>
      </c>
      <c r="I24" s="113">
        <v>-201.34582624000001</v>
      </c>
    </row>
    <row r="25" spans="1:9" ht="16.5" customHeight="1" x14ac:dyDescent="0.3">
      <c r="A25" s="46" t="s">
        <v>240</v>
      </c>
      <c r="B25" s="114">
        <v>-1804</v>
      </c>
      <c r="C25" s="115">
        <v>-331</v>
      </c>
      <c r="D25" s="115">
        <v>-1495</v>
      </c>
      <c r="E25" s="115">
        <v>38</v>
      </c>
      <c r="F25" s="115">
        <v>0</v>
      </c>
      <c r="G25" s="115">
        <v>0</v>
      </c>
      <c r="H25" s="115">
        <v>0</v>
      </c>
      <c r="I25" s="114">
        <v>-16</v>
      </c>
    </row>
    <row r="26" spans="1:9" ht="16.5" customHeight="1" x14ac:dyDescent="0.3">
      <c r="A26" s="46" t="s">
        <v>241</v>
      </c>
      <c r="B26" s="113">
        <v>14076</v>
      </c>
      <c r="C26" s="32">
        <v>4352</v>
      </c>
      <c r="D26" s="32">
        <v>7960</v>
      </c>
      <c r="E26" s="32">
        <v>482</v>
      </c>
      <c r="F26" s="32">
        <v>1500</v>
      </c>
      <c r="G26" s="32">
        <v>0</v>
      </c>
      <c r="H26" s="32">
        <v>0</v>
      </c>
      <c r="I26" s="113">
        <v>-218</v>
      </c>
    </row>
    <row r="27" spans="1:9" ht="16.5" customHeight="1" x14ac:dyDescent="0.3">
      <c r="A27" s="46" t="s">
        <v>242</v>
      </c>
      <c r="B27" s="114">
        <v>363.55599999999998</v>
      </c>
      <c r="C27" s="115">
        <v>-339.32900000000001</v>
      </c>
      <c r="D27" s="115">
        <v>631.28200000000004</v>
      </c>
      <c r="E27" s="115">
        <v>-403.25</v>
      </c>
      <c r="F27" s="115">
        <v>363.49900000000002</v>
      </c>
      <c r="G27" s="115">
        <v>0</v>
      </c>
      <c r="H27" s="115">
        <v>63.709000000000003</v>
      </c>
      <c r="I27" s="114">
        <v>47.645000000000003</v>
      </c>
    </row>
    <row r="28" spans="1:9" ht="16.5" customHeight="1" x14ac:dyDescent="0.3">
      <c r="A28" s="46" t="s">
        <v>243</v>
      </c>
      <c r="B28" s="113">
        <v>-18.353061790400002</v>
      </c>
      <c r="C28" s="32">
        <v>-23.3441458201</v>
      </c>
      <c r="D28" s="32">
        <v>54.287484990000003</v>
      </c>
      <c r="E28" s="32">
        <v>-72.516478120299993</v>
      </c>
      <c r="F28" s="32">
        <v>-151.66652328999999</v>
      </c>
      <c r="G28" s="32">
        <v>0</v>
      </c>
      <c r="H28" s="32">
        <v>0</v>
      </c>
      <c r="I28" s="113">
        <v>174.88660045</v>
      </c>
    </row>
    <row r="29" spans="1:9" ht="16.5" customHeight="1" x14ac:dyDescent="0.3">
      <c r="A29" s="46" t="s">
        <v>244</v>
      </c>
      <c r="B29" s="114">
        <v>609.5</v>
      </c>
      <c r="C29" s="115">
        <v>-9.5</v>
      </c>
      <c r="D29" s="115">
        <v>323.2</v>
      </c>
      <c r="E29" s="115">
        <v>1.2</v>
      </c>
      <c r="F29" s="115">
        <v>-2.4</v>
      </c>
      <c r="G29" s="115">
        <v>-10.1</v>
      </c>
      <c r="H29" s="115">
        <v>-9.8000000000000007</v>
      </c>
      <c r="I29" s="114">
        <v>316.89999999999998</v>
      </c>
    </row>
    <row r="30" spans="1:9" ht="16.5" customHeight="1" x14ac:dyDescent="0.3">
      <c r="A30" s="46" t="s">
        <v>245</v>
      </c>
      <c r="B30" s="113">
        <v>92.183999999999997</v>
      </c>
      <c r="C30" s="32">
        <v>5.0940000000000003</v>
      </c>
      <c r="D30" s="32">
        <v>88.436999999999998</v>
      </c>
      <c r="E30" s="32">
        <v>6.0659999999999901</v>
      </c>
      <c r="F30" s="32">
        <v>-7.4130000000000003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12.7637</v>
      </c>
      <c r="C31" s="115">
        <v>-5.2995000000000001</v>
      </c>
      <c r="D31" s="115">
        <v>10.704499999999999</v>
      </c>
      <c r="E31" s="115">
        <v>-7.8811</v>
      </c>
      <c r="F31" s="115">
        <v>15.239800000000001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2870</v>
      </c>
      <c r="C32" s="32">
        <v>323</v>
      </c>
      <c r="D32" s="32">
        <v>2239</v>
      </c>
      <c r="E32" s="32">
        <v>35</v>
      </c>
      <c r="F32" s="32">
        <v>-61</v>
      </c>
      <c r="G32" s="32">
        <v>-37</v>
      </c>
      <c r="H32" s="32">
        <v>371</v>
      </c>
      <c r="I32" s="113">
        <v>0</v>
      </c>
    </row>
    <row r="33" spans="1:9" ht="16.5" customHeight="1" x14ac:dyDescent="0.3">
      <c r="A33" s="46" t="s">
        <v>248</v>
      </c>
      <c r="B33" s="114">
        <v>5230</v>
      </c>
      <c r="C33" s="115">
        <v>14998</v>
      </c>
      <c r="D33" s="115">
        <v>861</v>
      </c>
      <c r="E33" s="115">
        <v>5042</v>
      </c>
      <c r="F33" s="115">
        <v>-15512</v>
      </c>
      <c r="G33" s="115">
        <v>0</v>
      </c>
      <c r="H33" s="115">
        <v>-163</v>
      </c>
      <c r="I33" s="114">
        <v>4</v>
      </c>
    </row>
    <row r="34" spans="1:9" ht="16.5" customHeight="1" x14ac:dyDescent="0.3">
      <c r="A34" s="46" t="s">
        <v>249</v>
      </c>
      <c r="B34" s="113">
        <v>1214.7907525007299</v>
      </c>
      <c r="C34" s="32">
        <v>112.17236909406699</v>
      </c>
      <c r="D34" s="32">
        <v>1463.0081532258901</v>
      </c>
      <c r="E34" s="32">
        <v>-81.626020309935001</v>
      </c>
      <c r="F34" s="32">
        <v>-278.76374950928999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977.86873482214901</v>
      </c>
      <c r="C35" s="115">
        <v>-43.095364174813</v>
      </c>
      <c r="D35" s="115">
        <v>447.39454795274901</v>
      </c>
      <c r="E35" s="115">
        <v>-44.998438256196998</v>
      </c>
      <c r="F35" s="115">
        <v>349.95081359877099</v>
      </c>
      <c r="G35" s="115">
        <v>74.636554173267996</v>
      </c>
      <c r="H35" s="115">
        <v>193.07516725474801</v>
      </c>
      <c r="I35" s="114">
        <v>0.90545427362301001</v>
      </c>
    </row>
    <row r="36" spans="1:9" ht="16.5" customHeight="1" x14ac:dyDescent="0.3">
      <c r="A36" s="46" t="s">
        <v>251</v>
      </c>
      <c r="B36" s="113">
        <v>2884.4279999999999</v>
      </c>
      <c r="C36" s="32">
        <v>-6577.4147999999996</v>
      </c>
      <c r="D36" s="32">
        <v>2626.8071</v>
      </c>
      <c r="E36" s="32">
        <v>103.42659999999999</v>
      </c>
      <c r="F36" s="32">
        <v>1396.5027</v>
      </c>
      <c r="G36" s="32">
        <v>-19.0291</v>
      </c>
      <c r="H36" s="32">
        <v>2587.1563999999998</v>
      </c>
      <c r="I36" s="113">
        <v>2766.9791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IsUjcyowHNKnhSCLXv4+JcpDXbmsJsq7pFqNVtGU9lF7hhWAH3Si0zFN7JtUUi4KIcs7o47ujnKZBZ3QNhsSvA==" saltValue="6NCVhJ24X6+O4RDbZQdgg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68" t="str">
        <f>'Table of Contents'!C17</f>
        <v>Table 2.7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tr">
        <f>"UCITS: "&amp;'Table of Contents'!A17&amp;", "&amp;'Table of Contents'!A3</f>
        <v>UCITS: Total Net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3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214.06200000000001</v>
      </c>
      <c r="H8" s="94">
        <v>7.2309999999999999</v>
      </c>
      <c r="I8" s="94">
        <v>15.228999999999999</v>
      </c>
      <c r="J8" s="94">
        <v>191.602</v>
      </c>
      <c r="K8" s="100">
        <v>0</v>
      </c>
      <c r="M8" s="133"/>
    </row>
    <row r="9" spans="1:13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791.14604999999995</v>
      </c>
      <c r="H13" s="102">
        <v>0</v>
      </c>
      <c r="I13" s="102">
        <v>0</v>
      </c>
      <c r="J13" s="102">
        <v>0</v>
      </c>
      <c r="K13" s="6">
        <v>791.14605219999999</v>
      </c>
    </row>
    <row r="14" spans="1:13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1340.2080000000001</v>
      </c>
      <c r="H14" s="94">
        <v>225.447</v>
      </c>
      <c r="I14" s="94">
        <v>360.74700000000001</v>
      </c>
      <c r="J14" s="94">
        <v>754.01400000000001</v>
      </c>
      <c r="K14" s="100">
        <v>0</v>
      </c>
    </row>
    <row r="15" spans="1:13" ht="16.5" customHeight="1" x14ac:dyDescent="0.3">
      <c r="A15" s="46" t="s">
        <v>230</v>
      </c>
      <c r="B15" s="6">
        <v>-1.8922372999999999</v>
      </c>
      <c r="C15" s="102">
        <v>-1.8922372999999999</v>
      </c>
      <c r="D15" s="102">
        <v>0</v>
      </c>
      <c r="E15" s="6">
        <v>0</v>
      </c>
      <c r="F15" s="108"/>
      <c r="G15" s="6">
        <v>169.17377769999999</v>
      </c>
      <c r="H15" s="102">
        <v>40.144133439999997</v>
      </c>
      <c r="I15" s="102">
        <v>24.634319219999998</v>
      </c>
      <c r="J15" s="102">
        <v>104.395325</v>
      </c>
      <c r="K15" s="6">
        <v>0</v>
      </c>
    </row>
    <row r="16" spans="1:13" ht="16.5" customHeight="1" x14ac:dyDescent="0.3">
      <c r="A16" s="46" t="s">
        <v>231</v>
      </c>
      <c r="B16" s="100">
        <v>-1715</v>
      </c>
      <c r="C16" s="94">
        <v>-580</v>
      </c>
      <c r="D16" s="94">
        <v>-1281</v>
      </c>
      <c r="E16" s="100">
        <v>146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-437.827</v>
      </c>
      <c r="C17" s="102">
        <v>-855.18700000000001</v>
      </c>
      <c r="D17" s="102">
        <v>-64.927000000000007</v>
      </c>
      <c r="E17" s="6">
        <v>482.28699999999998</v>
      </c>
      <c r="F17" s="108"/>
      <c r="G17" s="6">
        <v>559.96199999999999</v>
      </c>
      <c r="H17" s="102">
        <v>69.427999999999997</v>
      </c>
      <c r="I17" s="102">
        <v>6.91</v>
      </c>
      <c r="J17" s="102">
        <v>455.09699999999998</v>
      </c>
      <c r="K17" s="6">
        <v>28.527000000000001</v>
      </c>
    </row>
    <row r="18" spans="1:11" ht="16.5" customHeight="1" x14ac:dyDescent="0.3">
      <c r="A18" s="46" t="s">
        <v>233</v>
      </c>
      <c r="B18" s="100">
        <v>0.55400000000000005</v>
      </c>
      <c r="C18" s="94">
        <v>0.55400000000000005</v>
      </c>
      <c r="D18" s="94">
        <v>0</v>
      </c>
      <c r="E18" s="100">
        <v>0</v>
      </c>
      <c r="F18" s="108"/>
      <c r="G18" s="100">
        <v>-12.907</v>
      </c>
      <c r="H18" s="94">
        <v>-8.2550000000000008</v>
      </c>
      <c r="I18" s="94">
        <v>-1.373</v>
      </c>
      <c r="J18" s="94">
        <v>-3.2789999999999999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16052</v>
      </c>
      <c r="C20" s="94">
        <v>6022</v>
      </c>
      <c r="D20" s="94">
        <v>9604</v>
      </c>
      <c r="E20" s="100">
        <v>426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-117.93</v>
      </c>
      <c r="H21" s="102">
        <v>-6.52</v>
      </c>
      <c r="I21" s="102">
        <v>2.97</v>
      </c>
      <c r="J21" s="102">
        <v>-114.38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-11.71</v>
      </c>
      <c r="H22" s="94">
        <v>0</v>
      </c>
      <c r="I22" s="94">
        <v>-7.53</v>
      </c>
      <c r="J22" s="94">
        <v>0</v>
      </c>
      <c r="K22" s="100">
        <v>-4.18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1589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2.5999999999999999E-2</v>
      </c>
      <c r="H24" s="94">
        <v>0</v>
      </c>
      <c r="I24" s="94">
        <v>0</v>
      </c>
      <c r="J24" s="94">
        <v>0</v>
      </c>
      <c r="K24" s="100">
        <v>2.5999999999999999E-2</v>
      </c>
    </row>
    <row r="25" spans="1:11" ht="16.5" customHeight="1" x14ac:dyDescent="0.3">
      <c r="A25" s="46" t="s">
        <v>240</v>
      </c>
      <c r="B25" s="6">
        <v>-165</v>
      </c>
      <c r="C25" s="102">
        <v>0</v>
      </c>
      <c r="D25" s="102">
        <v>0</v>
      </c>
      <c r="E25" s="6">
        <v>0</v>
      </c>
      <c r="F25" s="108"/>
      <c r="G25" s="6">
        <v>-1728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11.266</v>
      </c>
      <c r="H27" s="102">
        <v>7.6449999999999996</v>
      </c>
      <c r="I27" s="102">
        <v>-7.8719999999999999</v>
      </c>
      <c r="J27" s="102">
        <v>-24.367999999999999</v>
      </c>
      <c r="K27" s="6">
        <v>35.860999999999997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-65.709159772700005</v>
      </c>
      <c r="H28" s="94">
        <v>0</v>
      </c>
      <c r="I28" s="94">
        <v>0</v>
      </c>
      <c r="J28" s="94">
        <v>-65.709159772700005</v>
      </c>
      <c r="K28" s="100">
        <v>0</v>
      </c>
    </row>
    <row r="29" spans="1:11" ht="16.5" customHeight="1" x14ac:dyDescent="0.3">
      <c r="A29" s="46" t="s">
        <v>244</v>
      </c>
      <c r="B29" s="6">
        <v>1.696</v>
      </c>
      <c r="C29" s="102">
        <v>1.696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-3.2309999999999999</v>
      </c>
      <c r="H31" s="102">
        <v>-3.0908000000000002</v>
      </c>
      <c r="I31" s="102">
        <v>0</v>
      </c>
      <c r="J31" s="102">
        <v>-0.14019999999999999</v>
      </c>
      <c r="K31" s="6">
        <v>0</v>
      </c>
    </row>
    <row r="32" spans="1:11" ht="16.5" customHeight="1" x14ac:dyDescent="0.3">
      <c r="A32" s="46" t="s">
        <v>247</v>
      </c>
      <c r="B32" s="100">
        <v>-2</v>
      </c>
      <c r="C32" s="94">
        <v>-2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1667</v>
      </c>
      <c r="C33" s="102">
        <v>1667</v>
      </c>
      <c r="D33" s="102">
        <v>0</v>
      </c>
      <c r="E33" s="6">
        <v>0</v>
      </c>
      <c r="F33" s="108"/>
      <c r="G33" s="6">
        <v>4217</v>
      </c>
      <c r="H33" s="102">
        <v>581</v>
      </c>
      <c r="I33" s="102">
        <v>764</v>
      </c>
      <c r="J33" s="102">
        <v>2872</v>
      </c>
      <c r="K33" s="6">
        <v>0</v>
      </c>
    </row>
    <row r="34" spans="1:11" ht="16.5" customHeight="1" x14ac:dyDescent="0.3">
      <c r="A34" s="46" t="s">
        <v>249</v>
      </c>
      <c r="B34" s="100">
        <v>-57.848034499975</v>
      </c>
      <c r="C34" s="94">
        <v>-112.30949863824</v>
      </c>
      <c r="D34" s="94">
        <v>5.5131199999999998</v>
      </c>
      <c r="E34" s="100">
        <v>48.948344138265</v>
      </c>
      <c r="F34" s="108"/>
      <c r="G34" s="100">
        <v>-141.02920419255</v>
      </c>
      <c r="H34" s="94">
        <v>-382.10108727553001</v>
      </c>
      <c r="I34" s="94">
        <v>237.60387375161599</v>
      </c>
      <c r="J34" s="94">
        <v>-20.675916608628</v>
      </c>
      <c r="K34" s="100">
        <v>24.143925939999999</v>
      </c>
    </row>
    <row r="35" spans="1:11" ht="16.5" customHeight="1" x14ac:dyDescent="0.3">
      <c r="A35" s="46" t="s">
        <v>250</v>
      </c>
      <c r="B35" s="6">
        <v>-34.131072470218001</v>
      </c>
      <c r="C35" s="102">
        <v>0</v>
      </c>
      <c r="D35" s="102">
        <v>0</v>
      </c>
      <c r="E35" s="6">
        <v>0</v>
      </c>
      <c r="F35" s="108"/>
      <c r="G35" s="6">
        <v>26.771907948123999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1529.0514000000001</v>
      </c>
      <c r="H36" s="94">
        <v>326.00630000000001</v>
      </c>
      <c r="I36" s="94">
        <v>84.125100000000003</v>
      </c>
      <c r="J36" s="94">
        <v>122.8695</v>
      </c>
      <c r="K36" s="100">
        <v>996.05050000000006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N9rxEowRBHpvim/kRAROQHXm4FktkmFrEt6wci6esRqwLHOzc9etA8n15EPC0bgtMzNeCXYJW7icgV8nTaeIQ==" saltValue="UWPLdIFUm2MuHYwYZcp+6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Contents'!C20</f>
        <v>Table 2.8</v>
      </c>
      <c r="B1" s="168"/>
      <c r="C1" s="40"/>
    </row>
    <row r="2" spans="1:9" ht="16.5" customHeight="1" x14ac:dyDescent="0.3">
      <c r="A2" s="4" t="str">
        <f>"UCITS: "&amp;'Table of Contents'!A20&amp;", "&amp;'Table of Contents'!A3</f>
        <v>UCITS: Total Sales , 2016:Q3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86.325090300367293</v>
      </c>
      <c r="C10" s="32">
        <v>4.08382457</v>
      </c>
      <c r="D10" s="32">
        <v>7.4916810299999996</v>
      </c>
      <c r="E10" s="32">
        <v>62.427360900367297</v>
      </c>
      <c r="F10" s="32">
        <v>12.3222238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15918.24</v>
      </c>
      <c r="C11" s="115">
        <v>436.7</v>
      </c>
      <c r="D11" s="115">
        <v>2148.04</v>
      </c>
      <c r="E11" s="115">
        <v>127.44</v>
      </c>
      <c r="F11" s="115">
        <v>13083.58</v>
      </c>
      <c r="G11" s="115">
        <v>0</v>
      </c>
      <c r="H11" s="115">
        <v>0</v>
      </c>
      <c r="I11" s="114">
        <v>122.48</v>
      </c>
    </row>
    <row r="12" spans="1:9" ht="16.5" customHeight="1" x14ac:dyDescent="0.3">
      <c r="A12" s="46" t="s">
        <v>227</v>
      </c>
      <c r="B12" s="113">
        <v>22.953700000000001</v>
      </c>
      <c r="C12" s="32">
        <v>20</v>
      </c>
      <c r="D12" s="32">
        <v>2.4127000000000001</v>
      </c>
      <c r="E12" s="32">
        <v>0.54100000000000004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3">
      <c r="A13" s="46" t="s">
        <v>228</v>
      </c>
      <c r="B13" s="114">
        <v>17874.799210000001</v>
      </c>
      <c r="C13" s="115">
        <v>1469.6041600000001</v>
      </c>
      <c r="D13" s="115">
        <v>7226.4006200000003</v>
      </c>
      <c r="E13" s="115">
        <v>7872.5029599999998</v>
      </c>
      <c r="F13" s="115">
        <v>12.599299999999999</v>
      </c>
      <c r="G13" s="115">
        <v>0.21712999999999999</v>
      </c>
      <c r="H13" s="115">
        <v>0</v>
      </c>
      <c r="I13" s="114">
        <v>1293.47504</v>
      </c>
    </row>
    <row r="14" spans="1:9" ht="16.5" customHeight="1" x14ac:dyDescent="0.3">
      <c r="A14" s="46" t="s">
        <v>229</v>
      </c>
      <c r="B14" s="113">
        <v>67142.683999999994</v>
      </c>
      <c r="C14" s="32">
        <v>26852.690999999999</v>
      </c>
      <c r="D14" s="32">
        <v>36810.273000000001</v>
      </c>
      <c r="E14" s="32">
        <v>3453.6320000000001</v>
      </c>
      <c r="F14" s="32">
        <v>18.295999999999999</v>
      </c>
      <c r="G14" s="32">
        <v>0</v>
      </c>
      <c r="H14" s="32">
        <v>0</v>
      </c>
      <c r="I14" s="113">
        <v>7.7919999999999998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819637</v>
      </c>
      <c r="C20" s="32">
        <v>47691</v>
      </c>
      <c r="D20" s="32">
        <v>69480</v>
      </c>
      <c r="E20" s="32">
        <v>7989</v>
      </c>
      <c r="F20" s="32">
        <v>688466</v>
      </c>
      <c r="G20" s="32">
        <v>0</v>
      </c>
      <c r="H20" s="32">
        <v>0</v>
      </c>
      <c r="I20" s="113">
        <v>6011</v>
      </c>
    </row>
    <row r="21" spans="1:9" ht="16.5" customHeight="1" x14ac:dyDescent="0.3">
      <c r="A21" s="46" t="s">
        <v>236</v>
      </c>
      <c r="B21" s="114">
        <v>16906.04</v>
      </c>
      <c r="C21" s="115">
        <v>1375.46</v>
      </c>
      <c r="D21" s="115">
        <v>4054.24</v>
      </c>
      <c r="E21" s="115">
        <v>8577.2099999999991</v>
      </c>
      <c r="F21" s="115">
        <v>496.9</v>
      </c>
      <c r="G21" s="115">
        <v>0.1</v>
      </c>
      <c r="H21" s="115">
        <v>2402.13</v>
      </c>
      <c r="I21" s="114">
        <v>0</v>
      </c>
    </row>
    <row r="22" spans="1:9" ht="16.5" customHeight="1" x14ac:dyDescent="0.3">
      <c r="A22" s="46" t="s">
        <v>237</v>
      </c>
      <c r="B22" s="113">
        <v>1825.94</v>
      </c>
      <c r="C22" s="32">
        <v>700.82</v>
      </c>
      <c r="D22" s="32">
        <v>283.07</v>
      </c>
      <c r="E22" s="32">
        <v>199.24</v>
      </c>
      <c r="F22" s="32">
        <v>457.52</v>
      </c>
      <c r="G22" s="32">
        <v>0</v>
      </c>
      <c r="H22" s="32">
        <v>0.26</v>
      </c>
      <c r="I22" s="113">
        <v>185.03</v>
      </c>
    </row>
    <row r="23" spans="1:9" ht="16.5" customHeight="1" x14ac:dyDescent="0.3">
      <c r="A23" s="46" t="s">
        <v>238</v>
      </c>
      <c r="B23" s="114">
        <v>789957</v>
      </c>
      <c r="C23" s="115">
        <v>114654</v>
      </c>
      <c r="D23" s="115">
        <v>146387</v>
      </c>
      <c r="E23" s="115">
        <v>68432</v>
      </c>
      <c r="F23" s="115">
        <v>450596</v>
      </c>
      <c r="G23" s="115">
        <v>0</v>
      </c>
      <c r="H23" s="115">
        <v>0</v>
      </c>
      <c r="I23" s="114">
        <v>9888</v>
      </c>
    </row>
    <row r="24" spans="1:9" ht="16.5" customHeight="1" x14ac:dyDescent="0.3">
      <c r="A24" s="46" t="s">
        <v>239</v>
      </c>
      <c r="B24" s="113">
        <v>125.1616149</v>
      </c>
      <c r="C24" s="32">
        <v>5.467212</v>
      </c>
      <c r="D24" s="32">
        <v>41.800832</v>
      </c>
      <c r="E24" s="32">
        <v>28.448725140000001</v>
      </c>
      <c r="F24" s="32">
        <v>6.8879999999999999</v>
      </c>
      <c r="G24" s="32">
        <v>0</v>
      </c>
      <c r="H24" s="32">
        <v>0</v>
      </c>
      <c r="I24" s="113">
        <v>42.556845760000002</v>
      </c>
    </row>
    <row r="25" spans="1:9" ht="16.5" customHeight="1" x14ac:dyDescent="0.3">
      <c r="A25" s="46" t="s">
        <v>240</v>
      </c>
      <c r="B25" s="114">
        <v>2474</v>
      </c>
      <c r="C25" s="115">
        <v>1690</v>
      </c>
      <c r="D25" s="115">
        <v>719</v>
      </c>
      <c r="E25" s="115">
        <v>63</v>
      </c>
      <c r="F25" s="115">
        <v>0</v>
      </c>
      <c r="G25" s="115">
        <v>0</v>
      </c>
      <c r="H25" s="115">
        <v>0</v>
      </c>
      <c r="I25" s="114">
        <v>2</v>
      </c>
    </row>
    <row r="26" spans="1:9" ht="16.5" customHeight="1" x14ac:dyDescent="0.3">
      <c r="A26" s="46" t="s">
        <v>241</v>
      </c>
      <c r="B26" s="113">
        <v>64823</v>
      </c>
      <c r="C26" s="32">
        <v>24848</v>
      </c>
      <c r="D26" s="32">
        <v>24138</v>
      </c>
      <c r="E26" s="32">
        <v>2516</v>
      </c>
      <c r="F26" s="32">
        <v>12670</v>
      </c>
      <c r="G26" s="32">
        <v>0</v>
      </c>
      <c r="H26" s="32">
        <v>0</v>
      </c>
      <c r="I26" s="113">
        <v>651</v>
      </c>
    </row>
    <row r="27" spans="1:9" ht="16.5" customHeight="1" x14ac:dyDescent="0.3">
      <c r="A27" s="46" t="s">
        <v>242</v>
      </c>
      <c r="B27" s="114">
        <v>13664.791999999999</v>
      </c>
      <c r="C27" s="115">
        <v>3757.5619999999999</v>
      </c>
      <c r="D27" s="115">
        <v>2543.7289999999998</v>
      </c>
      <c r="E27" s="115">
        <v>1431.1690000000001</v>
      </c>
      <c r="F27" s="115">
        <v>5130.83</v>
      </c>
      <c r="G27" s="115">
        <v>0</v>
      </c>
      <c r="H27" s="115">
        <v>325.28899999999999</v>
      </c>
      <c r="I27" s="114">
        <v>476.21300000000002</v>
      </c>
    </row>
    <row r="28" spans="1:9" ht="16.5" customHeight="1" x14ac:dyDescent="0.3">
      <c r="A28" s="46" t="s">
        <v>243</v>
      </c>
      <c r="B28" s="113">
        <v>699.01932042119995</v>
      </c>
      <c r="C28" s="32">
        <v>38.092230778800001</v>
      </c>
      <c r="D28" s="32">
        <v>111.7461864</v>
      </c>
      <c r="E28" s="32">
        <v>139.3699295424</v>
      </c>
      <c r="F28" s="32">
        <v>110.59983939</v>
      </c>
      <c r="G28" s="32">
        <v>0</v>
      </c>
      <c r="H28" s="32">
        <v>0</v>
      </c>
      <c r="I28" s="113">
        <v>299.21113430999998</v>
      </c>
    </row>
    <row r="29" spans="1:9" ht="16.5" customHeight="1" x14ac:dyDescent="0.3">
      <c r="A29" s="46" t="s">
        <v>244</v>
      </c>
      <c r="B29" s="114">
        <v>2144.8000000000002</v>
      </c>
      <c r="C29" s="115">
        <v>12.4</v>
      </c>
      <c r="D29" s="115">
        <v>1080.0999999999999</v>
      </c>
      <c r="E29" s="115">
        <v>22.4</v>
      </c>
      <c r="F29" s="115">
        <v>19.2</v>
      </c>
      <c r="G29" s="115">
        <v>15.5</v>
      </c>
      <c r="H29" s="115">
        <v>11.4</v>
      </c>
      <c r="I29" s="114">
        <v>983.8</v>
      </c>
    </row>
    <row r="30" spans="1:9" ht="16.5" customHeight="1" x14ac:dyDescent="0.3">
      <c r="A30" s="46" t="s">
        <v>245</v>
      </c>
      <c r="B30" s="113">
        <v>312.37099999999998</v>
      </c>
      <c r="C30" s="32">
        <v>19.853999999999999</v>
      </c>
      <c r="D30" s="32">
        <v>163.006</v>
      </c>
      <c r="E30" s="32">
        <v>126.749</v>
      </c>
      <c r="F30" s="32">
        <v>2.762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143.83510000000001</v>
      </c>
      <c r="C31" s="115">
        <v>68.225399999999993</v>
      </c>
      <c r="D31" s="115">
        <v>21.12</v>
      </c>
      <c r="E31" s="115">
        <v>18.211099999999998</v>
      </c>
      <c r="F31" s="115">
        <v>36.278599999999997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17418</v>
      </c>
      <c r="C32" s="32">
        <v>2904</v>
      </c>
      <c r="D32" s="32">
        <v>8810</v>
      </c>
      <c r="E32" s="32">
        <v>3170</v>
      </c>
      <c r="F32" s="32">
        <v>1538</v>
      </c>
      <c r="G32" s="32">
        <v>1</v>
      </c>
      <c r="H32" s="32">
        <v>995</v>
      </c>
      <c r="I32" s="113">
        <v>0</v>
      </c>
    </row>
    <row r="33" spans="1:9" ht="16.5" customHeight="1" x14ac:dyDescent="0.3">
      <c r="A33" s="46" t="s">
        <v>248</v>
      </c>
      <c r="B33" s="114">
        <v>119872</v>
      </c>
      <c r="C33" s="115">
        <v>76837</v>
      </c>
      <c r="D33" s="115">
        <v>12928</v>
      </c>
      <c r="E33" s="115">
        <v>16727</v>
      </c>
      <c r="F33" s="115">
        <v>13238</v>
      </c>
      <c r="G33" s="115">
        <v>0</v>
      </c>
      <c r="H33" s="115">
        <v>62</v>
      </c>
      <c r="I33" s="114">
        <v>80</v>
      </c>
    </row>
    <row r="34" spans="1:9" ht="16.5" customHeight="1" x14ac:dyDescent="0.3">
      <c r="A34" s="46" t="s">
        <v>249</v>
      </c>
      <c r="B34" s="113">
        <v>23192.6115600585</v>
      </c>
      <c r="C34" s="32">
        <v>7024.23979290649</v>
      </c>
      <c r="D34" s="32">
        <v>5478.73324655134</v>
      </c>
      <c r="E34" s="32">
        <v>3649.9794270492398</v>
      </c>
      <c r="F34" s="32">
        <v>7039.6590935514096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60459.738499999999</v>
      </c>
      <c r="C36" s="32">
        <v>29620.257600000001</v>
      </c>
      <c r="D36" s="32">
        <v>12781.428099999999</v>
      </c>
      <c r="E36" s="32">
        <v>2538.4447</v>
      </c>
      <c r="F36" s="32">
        <v>2225.5832</v>
      </c>
      <c r="G36" s="32">
        <v>4.7607999999999997</v>
      </c>
      <c r="H36" s="32">
        <v>5562.4461000000001</v>
      </c>
      <c r="I36" s="113">
        <v>7726.8180000000002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7hujcb0HTxMXNYQJQWxwVxDYigFovmzFk74nGUTVEmO3WcaqlHjhcTZlMsABd/dZxZT3QxWDSurrp4XyNdjevg==" saltValue="wYbMwAIazetZhxCwGu0CVA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Contents'!C21</f>
        <v>Table 2.9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Contents'!A21&amp;", "&amp;'Table of Contents'!A3</f>
        <v>UCITS: Total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1293.47504</v>
      </c>
      <c r="H13" s="102">
        <v>0</v>
      </c>
      <c r="I13" s="102">
        <v>0</v>
      </c>
      <c r="J13" s="102">
        <v>0</v>
      </c>
      <c r="K13" s="6">
        <v>1293.4750340000001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1706.366</v>
      </c>
      <c r="H14" s="94">
        <v>290.81</v>
      </c>
      <c r="I14" s="94">
        <v>499.47</v>
      </c>
      <c r="J14" s="94">
        <v>916.08600000000001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37645</v>
      </c>
      <c r="C20" s="94">
        <v>18952</v>
      </c>
      <c r="D20" s="94">
        <v>17612</v>
      </c>
      <c r="E20" s="100">
        <v>1081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2449.41</v>
      </c>
      <c r="H21" s="102">
        <v>4.6100000000000003</v>
      </c>
      <c r="I21" s="102">
        <v>137.62</v>
      </c>
      <c r="J21" s="102">
        <v>2307.1799999999998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5.38</v>
      </c>
      <c r="H22" s="94">
        <v>0</v>
      </c>
      <c r="I22" s="94">
        <v>0</v>
      </c>
      <c r="J22" s="94">
        <v>0</v>
      </c>
      <c r="K22" s="100">
        <v>5.38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8656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8.4000000000000005E-2</v>
      </c>
      <c r="H24" s="94">
        <v>0</v>
      </c>
      <c r="I24" s="94">
        <v>0</v>
      </c>
      <c r="J24" s="94">
        <v>0</v>
      </c>
      <c r="K24" s="100">
        <v>8.4000000000000005E-2</v>
      </c>
    </row>
    <row r="25" spans="1:11" ht="16.5" customHeight="1" x14ac:dyDescent="0.3">
      <c r="A25" s="46" t="s">
        <v>240</v>
      </c>
      <c r="B25" s="6">
        <v>163</v>
      </c>
      <c r="C25" s="102">
        <v>0</v>
      </c>
      <c r="D25" s="102">
        <v>0</v>
      </c>
      <c r="E25" s="6">
        <v>0</v>
      </c>
      <c r="F25" s="108"/>
      <c r="G25" s="6">
        <v>453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420.72300000000001</v>
      </c>
      <c r="H27" s="102">
        <v>86.244</v>
      </c>
      <c r="I27" s="102">
        <v>4.1399999999999997</v>
      </c>
      <c r="J27" s="102">
        <v>23.731999999999999</v>
      </c>
      <c r="K27" s="6">
        <v>306.60700000000003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83.559986679999994</v>
      </c>
      <c r="H28" s="94">
        <v>0</v>
      </c>
      <c r="I28" s="94">
        <v>0</v>
      </c>
      <c r="J28" s="94">
        <v>83.559986679999994</v>
      </c>
      <c r="K28" s="100">
        <v>0</v>
      </c>
    </row>
    <row r="29" spans="1:11" ht="16.5" customHeight="1" x14ac:dyDescent="0.3">
      <c r="A29" s="46" t="s">
        <v>244</v>
      </c>
      <c r="B29" s="6">
        <v>2</v>
      </c>
      <c r="C29" s="102">
        <v>2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1.1576</v>
      </c>
      <c r="H31" s="102">
        <v>1.1539999999999999</v>
      </c>
      <c r="I31" s="102">
        <v>0</v>
      </c>
      <c r="J31" s="102">
        <v>3.5999999999999999E-3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2457</v>
      </c>
      <c r="C33" s="102">
        <v>2457</v>
      </c>
      <c r="D33" s="102">
        <v>0</v>
      </c>
      <c r="E33" s="6">
        <v>0</v>
      </c>
      <c r="F33" s="108"/>
      <c r="G33" s="6">
        <v>11092</v>
      </c>
      <c r="H33" s="102">
        <v>2103</v>
      </c>
      <c r="I33" s="102">
        <v>3646</v>
      </c>
      <c r="J33" s="102">
        <v>5343</v>
      </c>
      <c r="K33" s="6">
        <v>0</v>
      </c>
    </row>
    <row r="34" spans="1:11" ht="16.5" customHeight="1" x14ac:dyDescent="0.3">
      <c r="A34" s="46" t="s">
        <v>249</v>
      </c>
      <c r="B34" s="100">
        <v>255.04477389342799</v>
      </c>
      <c r="C34" s="94">
        <v>179.14361228178299</v>
      </c>
      <c r="D34" s="94">
        <v>5.5131199999999998</v>
      </c>
      <c r="E34" s="100">
        <v>70.388041611644994</v>
      </c>
      <c r="F34" s="108"/>
      <c r="G34" s="100">
        <v>724.73743673330705</v>
      </c>
      <c r="H34" s="94">
        <v>41.324509274105999</v>
      </c>
      <c r="I34" s="94">
        <v>443.82199922545902</v>
      </c>
      <c r="J34" s="94">
        <v>116.167471153742</v>
      </c>
      <c r="K34" s="100">
        <v>123.42345708000001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2308.2080999999998</v>
      </c>
      <c r="H36" s="94">
        <v>427.56909999999999</v>
      </c>
      <c r="I36" s="94">
        <v>209.5735</v>
      </c>
      <c r="J36" s="94">
        <v>390.64690000000002</v>
      </c>
      <c r="K36" s="100">
        <v>1280.4186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UXbsJyFvuGwKh24vsrVNEAXBAvq0Ug6E9E8QjDD+y4TWjqcQZusS3lvXsQYYDledwAm9MdY17aNzRPOg4bPiMg==" saltValue="pr0F1putZTrSpmVWNLqvc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9" ht="16.5" customHeight="1" x14ac:dyDescent="0.25">
      <c r="A1" s="168" t="str">
        <f>'Table of Contents'!C24</f>
        <v>Table 2.10</v>
      </c>
      <c r="B1" s="168"/>
      <c r="C1" s="40"/>
    </row>
    <row r="2" spans="1:9" ht="16.5" customHeight="1" x14ac:dyDescent="0.3">
      <c r="A2" s="4" t="str">
        <f>"UCITS: "&amp;'Table of Contents'!A24&amp;", "&amp;'Table of Contents'!A3</f>
        <v>UCITS: Total Redemptions, 2016:Q3</v>
      </c>
      <c r="B2" s="1"/>
      <c r="C2" s="42"/>
      <c r="D2" s="43"/>
    </row>
    <row r="3" spans="1:9" ht="16.5" customHeight="1" x14ac:dyDescent="0.3">
      <c r="A3" s="2" t="s">
        <v>82</v>
      </c>
      <c r="B3" s="1"/>
      <c r="C3" s="42"/>
    </row>
    <row r="4" spans="1:9" ht="16.5" customHeight="1" x14ac:dyDescent="0.25">
      <c r="A4" s="42"/>
      <c r="B4" s="42"/>
      <c r="C4" s="42"/>
    </row>
    <row r="5" spans="1:9" ht="16.5" customHeight="1" x14ac:dyDescent="0.25">
      <c r="A5" s="42"/>
      <c r="B5" s="42"/>
      <c r="C5" s="42"/>
    </row>
    <row r="6" spans="1:9" ht="16.5" customHeight="1" x14ac:dyDescent="0.3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3">
      <c r="A10" s="46" t="s">
        <v>225</v>
      </c>
      <c r="B10" s="113">
        <v>35.590270810858797</v>
      </c>
      <c r="C10" s="32">
        <v>1.29925139</v>
      </c>
      <c r="D10" s="32">
        <v>3.2320100200000002</v>
      </c>
      <c r="E10" s="32">
        <v>18.307393710858801</v>
      </c>
      <c r="F10" s="32">
        <v>12.75161569</v>
      </c>
      <c r="G10" s="32">
        <v>0</v>
      </c>
      <c r="H10" s="32">
        <v>0</v>
      </c>
      <c r="I10" s="113">
        <v>0</v>
      </c>
    </row>
    <row r="11" spans="1:9" ht="16.5" customHeight="1" x14ac:dyDescent="0.3">
      <c r="A11" s="46" t="s">
        <v>226</v>
      </c>
      <c r="B11" s="114">
        <v>13126.91</v>
      </c>
      <c r="C11" s="115">
        <v>497.03</v>
      </c>
      <c r="D11" s="115">
        <v>609.25</v>
      </c>
      <c r="E11" s="115">
        <v>153.93</v>
      </c>
      <c r="F11" s="115">
        <v>11635.69</v>
      </c>
      <c r="G11" s="115">
        <v>0</v>
      </c>
      <c r="H11" s="115">
        <v>0</v>
      </c>
      <c r="I11" s="114">
        <v>231.01</v>
      </c>
    </row>
    <row r="12" spans="1:9" ht="16.5" customHeight="1" x14ac:dyDescent="0.3">
      <c r="A12" s="46" t="s">
        <v>227</v>
      </c>
      <c r="B12" s="113">
        <v>5.0190000000000001</v>
      </c>
      <c r="C12" s="32">
        <v>0.245</v>
      </c>
      <c r="D12" s="32">
        <v>3.331</v>
      </c>
      <c r="E12" s="32">
        <v>1.052</v>
      </c>
      <c r="F12" s="32">
        <v>0</v>
      </c>
      <c r="G12" s="32">
        <v>0</v>
      </c>
      <c r="H12" s="32">
        <v>0</v>
      </c>
      <c r="I12" s="113">
        <v>0.39100000000000001</v>
      </c>
    </row>
    <row r="13" spans="1:9" ht="16.5" customHeight="1" x14ac:dyDescent="0.3">
      <c r="A13" s="46" t="s">
        <v>228</v>
      </c>
      <c r="B13" s="114">
        <v>10325.51958</v>
      </c>
      <c r="C13" s="115">
        <v>1119.84744</v>
      </c>
      <c r="D13" s="115">
        <v>4645.2387399999998</v>
      </c>
      <c r="E13" s="115">
        <v>4013.7107700000001</v>
      </c>
      <c r="F13" s="115">
        <v>44.054110000000001</v>
      </c>
      <c r="G13" s="115">
        <v>0.33954000000000001</v>
      </c>
      <c r="H13" s="115">
        <v>0</v>
      </c>
      <c r="I13" s="114">
        <v>502.32898999999998</v>
      </c>
    </row>
    <row r="14" spans="1:9" ht="16.5" customHeight="1" x14ac:dyDescent="0.3">
      <c r="A14" s="46" t="s">
        <v>229</v>
      </c>
      <c r="B14" s="113">
        <v>48380.83</v>
      </c>
      <c r="C14" s="32">
        <v>23469.940999999999</v>
      </c>
      <c r="D14" s="32">
        <v>24423.451000000001</v>
      </c>
      <c r="E14" s="32">
        <v>470.78899999999999</v>
      </c>
      <c r="F14" s="32">
        <v>16.649000000000001</v>
      </c>
      <c r="G14" s="32">
        <v>0</v>
      </c>
      <c r="H14" s="32">
        <v>0</v>
      </c>
      <c r="I14" s="113">
        <v>0</v>
      </c>
    </row>
    <row r="15" spans="1:9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4">
        <v>0</v>
      </c>
    </row>
    <row r="18" spans="1:9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3">
      <c r="A20" s="46" t="s">
        <v>235</v>
      </c>
      <c r="B20" s="113">
        <v>799602</v>
      </c>
      <c r="C20" s="32">
        <v>41790</v>
      </c>
      <c r="D20" s="32">
        <v>51436</v>
      </c>
      <c r="E20" s="32">
        <v>5357</v>
      </c>
      <c r="F20" s="32">
        <v>696116</v>
      </c>
      <c r="G20" s="32">
        <v>0</v>
      </c>
      <c r="H20" s="32">
        <v>0</v>
      </c>
      <c r="I20" s="113">
        <v>4903</v>
      </c>
    </row>
    <row r="21" spans="1:9" ht="16.5" customHeight="1" x14ac:dyDescent="0.3">
      <c r="A21" s="46" t="s">
        <v>236</v>
      </c>
      <c r="B21" s="114">
        <v>13301.27</v>
      </c>
      <c r="C21" s="115">
        <v>1308</v>
      </c>
      <c r="D21" s="115">
        <v>3273.69</v>
      </c>
      <c r="E21" s="115">
        <v>3233.28</v>
      </c>
      <c r="F21" s="115">
        <v>1002.9</v>
      </c>
      <c r="G21" s="115">
        <v>31.44</v>
      </c>
      <c r="H21" s="115">
        <v>4451.96</v>
      </c>
      <c r="I21" s="114">
        <v>0</v>
      </c>
    </row>
    <row r="22" spans="1:9" ht="16.5" customHeight="1" x14ac:dyDescent="0.3">
      <c r="A22" s="46" t="s">
        <v>237</v>
      </c>
      <c r="B22" s="113">
        <v>1906.3</v>
      </c>
      <c r="C22" s="32">
        <v>530.17999999999995</v>
      </c>
      <c r="D22" s="32">
        <v>431.68</v>
      </c>
      <c r="E22" s="32">
        <v>274.58999999999997</v>
      </c>
      <c r="F22" s="32">
        <v>576.42999999999995</v>
      </c>
      <c r="G22" s="32">
        <v>0</v>
      </c>
      <c r="H22" s="32">
        <v>0.21</v>
      </c>
      <c r="I22" s="113">
        <v>93.21</v>
      </c>
    </row>
    <row r="23" spans="1:9" ht="16.5" customHeight="1" x14ac:dyDescent="0.3">
      <c r="A23" s="46" t="s">
        <v>238</v>
      </c>
      <c r="B23" s="114">
        <v>715320</v>
      </c>
      <c r="C23" s="115">
        <v>114815</v>
      </c>
      <c r="D23" s="115">
        <v>115605</v>
      </c>
      <c r="E23" s="115">
        <v>63199</v>
      </c>
      <c r="F23" s="115">
        <v>413660</v>
      </c>
      <c r="G23" s="115">
        <v>0</v>
      </c>
      <c r="H23" s="115">
        <v>0</v>
      </c>
      <c r="I23" s="114">
        <v>8041</v>
      </c>
    </row>
    <row r="24" spans="1:9" ht="16.5" customHeight="1" x14ac:dyDescent="0.3">
      <c r="A24" s="46" t="s">
        <v>239</v>
      </c>
      <c r="B24" s="113">
        <v>309.23294099999998</v>
      </c>
      <c r="C24" s="32">
        <v>6.685346</v>
      </c>
      <c r="D24" s="32">
        <v>16.302923</v>
      </c>
      <c r="E24" s="32">
        <v>33.026000000000003</v>
      </c>
      <c r="F24" s="32">
        <v>9.3160000000000007</v>
      </c>
      <c r="G24" s="32">
        <v>0</v>
      </c>
      <c r="H24" s="32">
        <v>0</v>
      </c>
      <c r="I24" s="113">
        <v>243.902672</v>
      </c>
    </row>
    <row r="25" spans="1:9" ht="16.5" customHeight="1" x14ac:dyDescent="0.3">
      <c r="A25" s="46" t="s">
        <v>240</v>
      </c>
      <c r="B25" s="114">
        <v>4278</v>
      </c>
      <c r="C25" s="115">
        <v>2021</v>
      </c>
      <c r="D25" s="115">
        <v>2214</v>
      </c>
      <c r="E25" s="115">
        <v>25</v>
      </c>
      <c r="F25" s="115">
        <v>0</v>
      </c>
      <c r="G25" s="115">
        <v>0</v>
      </c>
      <c r="H25" s="115">
        <v>0</v>
      </c>
      <c r="I25" s="114">
        <v>18</v>
      </c>
    </row>
    <row r="26" spans="1:9" ht="16.5" customHeight="1" x14ac:dyDescent="0.3">
      <c r="A26" s="46" t="s">
        <v>241</v>
      </c>
      <c r="B26" s="113">
        <v>50747</v>
      </c>
      <c r="C26" s="32">
        <v>20496</v>
      </c>
      <c r="D26" s="32">
        <v>16178</v>
      </c>
      <c r="E26" s="32">
        <v>2034</v>
      </c>
      <c r="F26" s="32">
        <v>11170</v>
      </c>
      <c r="G26" s="32">
        <v>0</v>
      </c>
      <c r="H26" s="32">
        <v>0</v>
      </c>
      <c r="I26" s="113">
        <v>869</v>
      </c>
    </row>
    <row r="27" spans="1:9" ht="16.5" customHeight="1" x14ac:dyDescent="0.3">
      <c r="A27" s="46" t="s">
        <v>242</v>
      </c>
      <c r="B27" s="114">
        <v>13301.236000000001</v>
      </c>
      <c r="C27" s="115">
        <v>4096.8909999999996</v>
      </c>
      <c r="D27" s="115">
        <v>1912.4469999999999</v>
      </c>
      <c r="E27" s="115">
        <v>1834.4190000000001</v>
      </c>
      <c r="F27" s="115">
        <v>4767.3310000000001</v>
      </c>
      <c r="G27" s="115">
        <v>0</v>
      </c>
      <c r="H27" s="115">
        <v>261.58</v>
      </c>
      <c r="I27" s="114">
        <v>428.56799999999998</v>
      </c>
    </row>
    <row r="28" spans="1:9" ht="16.5" customHeight="1" x14ac:dyDescent="0.3">
      <c r="A28" s="46" t="s">
        <v>243</v>
      </c>
      <c r="B28" s="113">
        <v>717.37238221159998</v>
      </c>
      <c r="C28" s="32">
        <v>61.436376598899997</v>
      </c>
      <c r="D28" s="32">
        <v>57.458701410000003</v>
      </c>
      <c r="E28" s="32">
        <v>211.88640766270001</v>
      </c>
      <c r="F28" s="32">
        <v>262.26636267999999</v>
      </c>
      <c r="G28" s="32">
        <v>0</v>
      </c>
      <c r="H28" s="32">
        <v>0</v>
      </c>
      <c r="I28" s="113">
        <v>124.32453386</v>
      </c>
    </row>
    <row r="29" spans="1:9" ht="16.5" customHeight="1" x14ac:dyDescent="0.3">
      <c r="A29" s="46" t="s">
        <v>244</v>
      </c>
      <c r="B29" s="114">
        <v>1535.3</v>
      </c>
      <c r="C29" s="115">
        <v>21.9</v>
      </c>
      <c r="D29" s="115">
        <v>756.9</v>
      </c>
      <c r="E29" s="115">
        <v>21.2</v>
      </c>
      <c r="F29" s="115">
        <v>21.6</v>
      </c>
      <c r="G29" s="115">
        <v>25.6</v>
      </c>
      <c r="H29" s="115">
        <v>21.2</v>
      </c>
      <c r="I29" s="114">
        <v>666.9</v>
      </c>
    </row>
    <row r="30" spans="1:9" ht="16.5" customHeight="1" x14ac:dyDescent="0.3">
      <c r="A30" s="46" t="s">
        <v>245</v>
      </c>
      <c r="B30" s="113">
        <v>220.18700000000001</v>
      </c>
      <c r="C30" s="32">
        <v>14.76</v>
      </c>
      <c r="D30" s="32">
        <v>74.569000000000003</v>
      </c>
      <c r="E30" s="32">
        <v>120.68300000000001</v>
      </c>
      <c r="F30" s="32">
        <v>10.173999999999999</v>
      </c>
      <c r="G30" s="32">
        <v>0</v>
      </c>
      <c r="H30" s="32">
        <v>0</v>
      </c>
      <c r="I30" s="113">
        <v>0</v>
      </c>
    </row>
    <row r="31" spans="1:9" ht="16.5" customHeight="1" x14ac:dyDescent="0.3">
      <c r="A31" s="46" t="s">
        <v>246</v>
      </c>
      <c r="B31" s="114">
        <v>131.07140000000001</v>
      </c>
      <c r="C31" s="115">
        <v>73.524900000000002</v>
      </c>
      <c r="D31" s="115">
        <v>10.4155</v>
      </c>
      <c r="E31" s="115">
        <v>26.092199999999998</v>
      </c>
      <c r="F31" s="115">
        <v>21.038799999999998</v>
      </c>
      <c r="G31" s="115">
        <v>0</v>
      </c>
      <c r="H31" s="115">
        <v>0</v>
      </c>
      <c r="I31" s="114">
        <v>0</v>
      </c>
    </row>
    <row r="32" spans="1:9" ht="16.5" customHeight="1" x14ac:dyDescent="0.3">
      <c r="A32" s="46" t="s">
        <v>247</v>
      </c>
      <c r="B32" s="113">
        <v>14548</v>
      </c>
      <c r="C32" s="32">
        <v>2581</v>
      </c>
      <c r="D32" s="32">
        <v>6571</v>
      </c>
      <c r="E32" s="32">
        <v>3135</v>
      </c>
      <c r="F32" s="32">
        <v>1599</v>
      </c>
      <c r="G32" s="32">
        <v>38</v>
      </c>
      <c r="H32" s="32">
        <v>624</v>
      </c>
      <c r="I32" s="113">
        <v>0</v>
      </c>
    </row>
    <row r="33" spans="1:9" ht="16.5" customHeight="1" x14ac:dyDescent="0.3">
      <c r="A33" s="46" t="s">
        <v>248</v>
      </c>
      <c r="B33" s="114">
        <v>114642</v>
      </c>
      <c r="C33" s="115">
        <v>61839</v>
      </c>
      <c r="D33" s="115">
        <v>12067</v>
      </c>
      <c r="E33" s="115">
        <v>11685</v>
      </c>
      <c r="F33" s="115">
        <v>28750</v>
      </c>
      <c r="G33" s="115">
        <v>0</v>
      </c>
      <c r="H33" s="115">
        <v>225</v>
      </c>
      <c r="I33" s="114">
        <v>76</v>
      </c>
    </row>
    <row r="34" spans="1:9" ht="16.5" customHeight="1" x14ac:dyDescent="0.3">
      <c r="A34" s="46" t="s">
        <v>249</v>
      </c>
      <c r="B34" s="113">
        <v>21977.820827006701</v>
      </c>
      <c r="C34" s="32">
        <v>6912.0674432608303</v>
      </c>
      <c r="D34" s="32">
        <v>4015.7250933257201</v>
      </c>
      <c r="E34" s="32">
        <v>3731.60544735957</v>
      </c>
      <c r="F34" s="32">
        <v>7318.4228430605999</v>
      </c>
      <c r="G34" s="32">
        <v>0</v>
      </c>
      <c r="H34" s="32">
        <v>0</v>
      </c>
      <c r="I34" s="113">
        <v>0</v>
      </c>
    </row>
    <row r="35" spans="1:9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3">
      <c r="A36" s="46" t="s">
        <v>251</v>
      </c>
      <c r="B36" s="113">
        <v>57575.3105</v>
      </c>
      <c r="C36" s="32">
        <v>36197.672400000003</v>
      </c>
      <c r="D36" s="32">
        <v>10154.620999999999</v>
      </c>
      <c r="E36" s="32">
        <v>2435.0180999999998</v>
      </c>
      <c r="F36" s="32">
        <v>829.08050000000003</v>
      </c>
      <c r="G36" s="32">
        <v>23.789899999999999</v>
      </c>
      <c r="H36" s="32">
        <v>2975.2896999999998</v>
      </c>
      <c r="I36" s="113">
        <v>4959.8388999999997</v>
      </c>
    </row>
    <row r="37" spans="1:9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47/OYi9EqtjMqAeWpLOOLmdnda/LTIBl5qZ+k+j9pfSgmDLNmHn1tkx7MmbZpwBv51gyXfyz1K4GFFAZX0w4hA==" saltValue="o1SQR6NeEIG7k3IewVhdO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Contents'!C25</f>
        <v>Table 2.11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Contents'!A25&amp;", "&amp;'Table of Contents'!A3</f>
        <v>UCITS: Total Redemptions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502.32898999999998</v>
      </c>
      <c r="H13" s="102">
        <v>0</v>
      </c>
      <c r="I13" s="102">
        <v>0</v>
      </c>
      <c r="J13" s="102">
        <v>0</v>
      </c>
      <c r="K13" s="6">
        <v>502.32898219999998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366.15800000000002</v>
      </c>
      <c r="H14" s="94">
        <v>65.363</v>
      </c>
      <c r="I14" s="94">
        <v>138.72300000000001</v>
      </c>
      <c r="J14" s="94">
        <v>162.072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21593</v>
      </c>
      <c r="C20" s="94">
        <v>12930</v>
      </c>
      <c r="D20" s="94">
        <v>8008</v>
      </c>
      <c r="E20" s="100">
        <v>655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2567.34</v>
      </c>
      <c r="H21" s="102">
        <v>11.13</v>
      </c>
      <c r="I21" s="102">
        <v>134.65</v>
      </c>
      <c r="J21" s="102">
        <v>2421.56</v>
      </c>
      <c r="K21" s="6">
        <v>0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17.09</v>
      </c>
      <c r="H22" s="94">
        <v>0</v>
      </c>
      <c r="I22" s="94">
        <v>7.53</v>
      </c>
      <c r="J22" s="94">
        <v>0</v>
      </c>
      <c r="K22" s="100">
        <v>9.56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7067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5.8000000000000003E-2</v>
      </c>
      <c r="H24" s="94">
        <v>0</v>
      </c>
      <c r="I24" s="94">
        <v>0</v>
      </c>
      <c r="J24" s="94">
        <v>0</v>
      </c>
      <c r="K24" s="100">
        <v>5.8000000000000003E-2</v>
      </c>
    </row>
    <row r="25" spans="1:11" ht="16.5" customHeight="1" x14ac:dyDescent="0.3">
      <c r="A25" s="46" t="s">
        <v>240</v>
      </c>
      <c r="B25" s="6">
        <v>328</v>
      </c>
      <c r="C25" s="102">
        <v>0</v>
      </c>
      <c r="D25" s="102">
        <v>0</v>
      </c>
      <c r="E25" s="6">
        <v>0</v>
      </c>
      <c r="F25" s="108"/>
      <c r="G25" s="6">
        <v>2181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409.45699999999999</v>
      </c>
      <c r="H27" s="102">
        <v>78.599000000000004</v>
      </c>
      <c r="I27" s="102">
        <v>12.012</v>
      </c>
      <c r="J27" s="102">
        <v>48.1</v>
      </c>
      <c r="K27" s="6">
        <v>270.74599999999998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149.2691464527</v>
      </c>
      <c r="H28" s="94">
        <v>0</v>
      </c>
      <c r="I28" s="94">
        <v>0</v>
      </c>
      <c r="J28" s="94">
        <v>149.2691464527</v>
      </c>
      <c r="K28" s="100">
        <v>0</v>
      </c>
    </row>
    <row r="29" spans="1:11" ht="16.5" customHeight="1" x14ac:dyDescent="0.3">
      <c r="A29" s="46" t="s">
        <v>244</v>
      </c>
      <c r="B29" s="6">
        <v>0.30399999999999999</v>
      </c>
      <c r="C29" s="102">
        <v>0.30399999999999999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4.3886000000000003</v>
      </c>
      <c r="H31" s="102">
        <v>4.2447999999999997</v>
      </c>
      <c r="I31" s="102">
        <v>0</v>
      </c>
      <c r="J31" s="102">
        <v>0.14380000000000001</v>
      </c>
      <c r="K31" s="6">
        <v>0</v>
      </c>
    </row>
    <row r="32" spans="1:11" ht="16.5" customHeight="1" x14ac:dyDescent="0.3">
      <c r="A32" s="46" t="s">
        <v>247</v>
      </c>
      <c r="B32" s="100">
        <v>2</v>
      </c>
      <c r="C32" s="94">
        <v>2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3">
      <c r="A33" s="46" t="s">
        <v>248</v>
      </c>
      <c r="B33" s="6">
        <v>790</v>
      </c>
      <c r="C33" s="102">
        <v>790</v>
      </c>
      <c r="D33" s="102">
        <v>0</v>
      </c>
      <c r="E33" s="6">
        <v>0</v>
      </c>
      <c r="F33" s="108"/>
      <c r="G33" s="6">
        <v>6875</v>
      </c>
      <c r="H33" s="102">
        <v>1522</v>
      </c>
      <c r="I33" s="102">
        <v>2882</v>
      </c>
      <c r="J33" s="102">
        <v>2471</v>
      </c>
      <c r="K33" s="6">
        <v>0</v>
      </c>
    </row>
    <row r="34" spans="1:12" ht="16.5" customHeight="1" x14ac:dyDescent="0.3">
      <c r="A34" s="46" t="s">
        <v>249</v>
      </c>
      <c r="B34" s="100">
        <v>312.89280839340302</v>
      </c>
      <c r="C34" s="94">
        <v>291.45311092002299</v>
      </c>
      <c r="D34" s="94">
        <v>0</v>
      </c>
      <c r="E34" s="100">
        <v>21.439697473380001</v>
      </c>
      <c r="F34" s="108"/>
      <c r="G34" s="100">
        <v>865.76664092585395</v>
      </c>
      <c r="H34" s="94">
        <v>423.42559654963998</v>
      </c>
      <c r="I34" s="94">
        <v>206.218125473844</v>
      </c>
      <c r="J34" s="94">
        <v>136.84338776237001</v>
      </c>
      <c r="K34" s="100">
        <v>99.279531140000003</v>
      </c>
    </row>
    <row r="35" spans="1:12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779.1567</v>
      </c>
      <c r="H36" s="94">
        <v>101.5628</v>
      </c>
      <c r="I36" s="94">
        <v>125.44840000000001</v>
      </c>
      <c r="J36" s="94">
        <v>267.7774</v>
      </c>
      <c r="K36" s="100">
        <v>284.36810000000003</v>
      </c>
      <c r="L36" s="6"/>
    </row>
    <row r="37" spans="1:12" ht="16.5" customHeight="1" x14ac:dyDescent="0.3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0uZDULQIVBxeGJ/KYd+edA9Z4P15WfIelM123m6Y32swoVPe0E5ugViJ+mDZAugTXdISxKoAyh31qYjFZq0eg==" saltValue="FBrdlyKjCRNibgdJUMnX9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L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3" width="16.7109375" style="41"/>
    <col min="4" max="4" width="16.7109375" style="41" customWidth="1"/>
    <col min="5" max="5" width="1.140625" style="57" customWidth="1"/>
    <col min="6" max="8" width="16.7109375" style="41"/>
    <col min="9" max="9" width="1.140625" style="41" customWidth="1"/>
    <col min="10" max="16384" width="16.7109375" style="41"/>
  </cols>
  <sheetData>
    <row r="1" spans="1:12" ht="16.5" customHeight="1" x14ac:dyDescent="0.3">
      <c r="A1" s="168" t="str">
        <f>'Table of Contents'!B9</f>
        <v>Table 1.3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tr">
        <f>'Table of Contents'!A9&amp;", "&amp;'Table of Contents'!A3</f>
        <v>Total Net Assets, Net Sales and Number of Funds of Funds, 2016:Q3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3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3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3">
      <c r="A8" s="46" t="s">
        <v>223</v>
      </c>
      <c r="B8" s="156">
        <v>29827.019</v>
      </c>
      <c r="C8" s="157">
        <v>13881.527</v>
      </c>
      <c r="D8" s="156">
        <v>15945.492</v>
      </c>
      <c r="E8" s="108"/>
      <c r="F8" s="156">
        <v>417.887</v>
      </c>
      <c r="G8" s="157">
        <v>214.06200000000001</v>
      </c>
      <c r="H8" s="156">
        <v>203.82499999999999</v>
      </c>
      <c r="I8" s="155"/>
      <c r="J8" s="156">
        <v>467</v>
      </c>
      <c r="K8" s="157">
        <v>223</v>
      </c>
      <c r="L8" s="156">
        <v>244</v>
      </c>
    </row>
    <row r="9" spans="1:12" ht="16.5" customHeight="1" x14ac:dyDescent="0.3">
      <c r="A9" s="46" t="s">
        <v>224</v>
      </c>
      <c r="B9" s="122">
        <v>44402.138992698005</v>
      </c>
      <c r="C9" s="123">
        <v>28490.659540230001</v>
      </c>
      <c r="D9" s="122">
        <v>15911.479452468</v>
      </c>
      <c r="E9" s="108"/>
      <c r="F9" s="122">
        <v>0</v>
      </c>
      <c r="G9" s="123">
        <v>0</v>
      </c>
      <c r="H9" s="122">
        <v>0</v>
      </c>
      <c r="I9" s="101"/>
      <c r="J9" s="122">
        <v>206</v>
      </c>
      <c r="K9" s="123">
        <v>127</v>
      </c>
      <c r="L9" s="122">
        <v>79</v>
      </c>
    </row>
    <row r="10" spans="1:12" ht="16.5" customHeight="1" x14ac:dyDescent="0.3">
      <c r="A10" s="46" t="s">
        <v>225</v>
      </c>
      <c r="B10" s="156">
        <v>2.8</v>
      </c>
      <c r="C10" s="157">
        <v>2.8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3">
      <c r="A11" s="46" t="s">
        <v>226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3">
      <c r="A12" s="46" t="s">
        <v>227</v>
      </c>
      <c r="B12" s="156">
        <v>188.47399999999999</v>
      </c>
      <c r="C12" s="157">
        <v>0</v>
      </c>
      <c r="D12" s="156">
        <v>188.47399999999999</v>
      </c>
      <c r="E12" s="108"/>
      <c r="F12" s="156">
        <v>-1.3720000000000001</v>
      </c>
      <c r="G12" s="157">
        <v>0</v>
      </c>
      <c r="H12" s="156">
        <v>-1.3720000000000001</v>
      </c>
      <c r="I12" s="155"/>
      <c r="J12" s="156">
        <v>10</v>
      </c>
      <c r="K12" s="157">
        <v>0</v>
      </c>
      <c r="L12" s="156">
        <v>10</v>
      </c>
    </row>
    <row r="13" spans="1:12" ht="16.5" customHeight="1" x14ac:dyDescent="0.3">
      <c r="A13" s="46" t="s">
        <v>228</v>
      </c>
      <c r="B13" s="122">
        <v>711.77</v>
      </c>
      <c r="C13" s="123">
        <v>711.77</v>
      </c>
      <c r="D13" s="122">
        <v>0</v>
      </c>
      <c r="E13" s="108"/>
      <c r="F13" s="122">
        <v>29.27</v>
      </c>
      <c r="G13" s="123">
        <v>29.27</v>
      </c>
      <c r="H13" s="122">
        <v>0</v>
      </c>
      <c r="I13" s="101"/>
      <c r="J13" s="122">
        <v>15</v>
      </c>
      <c r="K13" s="123">
        <v>15</v>
      </c>
      <c r="L13" s="122">
        <v>0</v>
      </c>
    </row>
    <row r="14" spans="1:12" ht="16.5" customHeight="1" x14ac:dyDescent="0.3">
      <c r="A14" s="46" t="s">
        <v>229</v>
      </c>
      <c r="B14" s="156">
        <v>21485.33</v>
      </c>
      <c r="C14" s="157">
        <v>6147.66</v>
      </c>
      <c r="D14" s="156">
        <v>15337.67</v>
      </c>
      <c r="E14" s="108"/>
      <c r="F14" s="156">
        <v>244.5</v>
      </c>
      <c r="G14" s="157">
        <v>180.08</v>
      </c>
      <c r="H14" s="156">
        <v>64.42</v>
      </c>
      <c r="I14" s="155"/>
      <c r="J14" s="156">
        <v>80</v>
      </c>
      <c r="K14" s="157">
        <v>37</v>
      </c>
      <c r="L14" s="156">
        <v>43</v>
      </c>
    </row>
    <row r="15" spans="1:12" ht="16.5" customHeight="1" x14ac:dyDescent="0.3">
      <c r="A15" s="46" t="s">
        <v>230</v>
      </c>
      <c r="B15" s="122">
        <v>16945.347102</v>
      </c>
      <c r="C15" s="123">
        <v>10881.20954</v>
      </c>
      <c r="D15" s="122">
        <v>6064.1375619999999</v>
      </c>
      <c r="E15" s="108"/>
      <c r="F15" s="122">
        <v>267.28312876999996</v>
      </c>
      <c r="G15" s="123">
        <v>169.17377769999999</v>
      </c>
      <c r="H15" s="122">
        <v>98.109351070000002</v>
      </c>
      <c r="I15" s="101"/>
      <c r="J15" s="122">
        <v>84</v>
      </c>
      <c r="K15" s="123">
        <v>55</v>
      </c>
      <c r="L15" s="122">
        <v>29</v>
      </c>
    </row>
    <row r="16" spans="1:12" ht="16.5" customHeight="1" x14ac:dyDescent="0.3">
      <c r="A16" s="46" t="s">
        <v>231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3">
      <c r="A17" s="46" t="s">
        <v>232</v>
      </c>
      <c r="B17" s="122">
        <v>103410</v>
      </c>
      <c r="C17" s="123">
        <v>16485</v>
      </c>
      <c r="D17" s="122">
        <v>86925</v>
      </c>
      <c r="E17" s="108"/>
      <c r="F17" s="122">
        <v>2600.6779999999999</v>
      </c>
      <c r="G17" s="123">
        <v>559.96199999999999</v>
      </c>
      <c r="H17" s="122">
        <v>2040.7159999999999</v>
      </c>
      <c r="I17" s="101"/>
      <c r="J17" s="122">
        <v>432</v>
      </c>
      <c r="K17" s="123">
        <v>123</v>
      </c>
      <c r="L17" s="122">
        <v>309</v>
      </c>
    </row>
    <row r="18" spans="1:12" ht="16.5" customHeight="1" x14ac:dyDescent="0.3">
      <c r="A18" s="46" t="s">
        <v>233</v>
      </c>
      <c r="B18" s="156">
        <v>442.07</v>
      </c>
      <c r="C18" s="157">
        <v>442.07</v>
      </c>
      <c r="D18" s="156">
        <v>0</v>
      </c>
      <c r="E18" s="108"/>
      <c r="F18" s="156">
        <v>-12.907</v>
      </c>
      <c r="G18" s="157">
        <v>-12.907</v>
      </c>
      <c r="H18" s="156">
        <v>0</v>
      </c>
      <c r="I18" s="155"/>
      <c r="J18" s="156">
        <v>24</v>
      </c>
      <c r="K18" s="157">
        <v>24</v>
      </c>
      <c r="L18" s="156">
        <v>0</v>
      </c>
    </row>
    <row r="19" spans="1:12" ht="16.5" customHeight="1" x14ac:dyDescent="0.3">
      <c r="A19" s="46" t="s">
        <v>234</v>
      </c>
      <c r="B19" s="122">
        <v>2824.54</v>
      </c>
      <c r="C19" s="123">
        <v>0</v>
      </c>
      <c r="D19" s="122">
        <v>2824.54</v>
      </c>
      <c r="E19" s="108"/>
      <c r="F19" s="122">
        <v>-29.91</v>
      </c>
      <c r="G19" s="123">
        <v>0</v>
      </c>
      <c r="H19" s="122">
        <v>-29.91</v>
      </c>
      <c r="I19" s="101"/>
      <c r="J19" s="122">
        <v>135</v>
      </c>
      <c r="K19" s="123">
        <v>0</v>
      </c>
      <c r="L19" s="122">
        <v>135</v>
      </c>
    </row>
    <row r="20" spans="1:12" ht="16.5" customHeight="1" x14ac:dyDescent="0.3">
      <c r="A20" s="46" t="s">
        <v>235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3">
      <c r="A21" s="46" t="s">
        <v>236</v>
      </c>
      <c r="B21" s="122">
        <v>49774.520000000004</v>
      </c>
      <c r="C21" s="123">
        <v>42771.25</v>
      </c>
      <c r="D21" s="122">
        <v>7003.27</v>
      </c>
      <c r="E21" s="108"/>
      <c r="F21" s="161">
        <v>126.15</v>
      </c>
      <c r="G21" s="160">
        <v>-117.93</v>
      </c>
      <c r="H21" s="122">
        <v>244.08</v>
      </c>
      <c r="I21" s="101"/>
      <c r="J21" s="122">
        <v>253</v>
      </c>
      <c r="K21" s="123">
        <v>204</v>
      </c>
      <c r="L21" s="122">
        <v>49</v>
      </c>
    </row>
    <row r="22" spans="1:12" ht="16.5" customHeight="1" x14ac:dyDescent="0.3">
      <c r="A22" s="46" t="s">
        <v>237</v>
      </c>
      <c r="B22" s="156">
        <v>800.32</v>
      </c>
      <c r="C22" s="157">
        <v>238.24</v>
      </c>
      <c r="D22" s="156">
        <v>562.08000000000004</v>
      </c>
      <c r="E22" s="108"/>
      <c r="F22" s="156">
        <v>-102.09</v>
      </c>
      <c r="G22" s="157">
        <v>-10.75</v>
      </c>
      <c r="H22" s="156">
        <v>-91.34</v>
      </c>
      <c r="I22" s="155"/>
      <c r="J22" s="156">
        <v>66</v>
      </c>
      <c r="K22" s="157">
        <v>40</v>
      </c>
      <c r="L22" s="156">
        <v>26</v>
      </c>
    </row>
    <row r="23" spans="1:12" ht="16.5" customHeight="1" x14ac:dyDescent="0.3">
      <c r="A23" s="46" t="s">
        <v>238</v>
      </c>
      <c r="B23" s="122">
        <v>214250</v>
      </c>
      <c r="C23" s="123">
        <v>124719</v>
      </c>
      <c r="D23" s="122">
        <v>89531</v>
      </c>
      <c r="E23" s="108"/>
      <c r="F23" s="122">
        <v>2034</v>
      </c>
      <c r="G23" s="123">
        <v>1589</v>
      </c>
      <c r="H23" s="122">
        <v>445</v>
      </c>
      <c r="I23" s="101"/>
      <c r="J23" s="122">
        <v>2117</v>
      </c>
      <c r="K23" s="123">
        <v>950</v>
      </c>
      <c r="L23" s="122">
        <v>1167</v>
      </c>
    </row>
    <row r="24" spans="1:12" ht="16.5" customHeight="1" x14ac:dyDescent="0.3">
      <c r="A24" s="46" t="s">
        <v>239</v>
      </c>
      <c r="B24" s="156">
        <v>814.85029329254303</v>
      </c>
      <c r="C24" s="157">
        <v>3.4260000000000002</v>
      </c>
      <c r="D24" s="156">
        <v>811.42429329254298</v>
      </c>
      <c r="E24" s="108"/>
      <c r="F24" s="156">
        <v>7.6007272499999994</v>
      </c>
      <c r="G24" s="157">
        <v>2.5999999999999999E-2</v>
      </c>
      <c r="H24" s="156">
        <v>7.5747272499999996</v>
      </c>
      <c r="I24" s="155"/>
      <c r="J24" s="156">
        <v>45</v>
      </c>
      <c r="K24" s="157">
        <v>1</v>
      </c>
      <c r="L24" s="156">
        <v>44</v>
      </c>
    </row>
    <row r="25" spans="1:12" ht="16.5" customHeight="1" x14ac:dyDescent="0.3">
      <c r="A25" s="46" t="s">
        <v>240</v>
      </c>
      <c r="B25" s="122">
        <v>99610</v>
      </c>
      <c r="C25" s="123">
        <v>8698</v>
      </c>
      <c r="D25" s="122">
        <v>90912</v>
      </c>
      <c r="E25" s="108"/>
      <c r="F25" s="122">
        <v>-4666</v>
      </c>
      <c r="G25" s="123">
        <v>-1728</v>
      </c>
      <c r="H25" s="122">
        <v>-2938</v>
      </c>
      <c r="I25" s="101"/>
      <c r="J25" s="122">
        <v>395</v>
      </c>
      <c r="K25" s="123">
        <v>19</v>
      </c>
      <c r="L25" s="122">
        <v>376</v>
      </c>
    </row>
    <row r="26" spans="1:12" ht="16.5" customHeight="1" x14ac:dyDescent="0.3">
      <c r="A26" s="46" t="s">
        <v>241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3">
      <c r="A27" s="46" t="s">
        <v>242</v>
      </c>
      <c r="B27" s="122">
        <v>1366.2199999999998</v>
      </c>
      <c r="C27" s="123">
        <v>295.88</v>
      </c>
      <c r="D27" s="122">
        <v>1070.3399999999999</v>
      </c>
      <c r="E27" s="108"/>
      <c r="F27" s="122">
        <v>12.82</v>
      </c>
      <c r="G27" s="123">
        <v>2.6</v>
      </c>
      <c r="H27" s="122">
        <v>10.220000000000001</v>
      </c>
      <c r="I27" s="101"/>
      <c r="J27" s="122">
        <v>105</v>
      </c>
      <c r="K27" s="123">
        <v>25</v>
      </c>
      <c r="L27" s="122">
        <v>80</v>
      </c>
    </row>
    <row r="28" spans="1:12" ht="16.5" customHeight="1" x14ac:dyDescent="0.3">
      <c r="A28" s="46" t="s">
        <v>243</v>
      </c>
      <c r="B28" s="156">
        <v>2477.9553504300002</v>
      </c>
      <c r="C28" s="157">
        <v>1888.2938742900001</v>
      </c>
      <c r="D28" s="156">
        <v>589.66147613999999</v>
      </c>
      <c r="E28" s="108"/>
      <c r="F28" s="156">
        <v>-42.220961812700004</v>
      </c>
      <c r="G28" s="157">
        <v>-65.709159772700005</v>
      </c>
      <c r="H28" s="156">
        <v>23.488197960000001</v>
      </c>
      <c r="I28" s="155"/>
      <c r="J28" s="156">
        <v>34</v>
      </c>
      <c r="K28" s="157">
        <v>22</v>
      </c>
      <c r="L28" s="156">
        <v>12</v>
      </c>
    </row>
    <row r="29" spans="1:12" ht="16.5" customHeight="1" x14ac:dyDescent="0.3">
      <c r="A29" s="46" t="s">
        <v>244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3">
      <c r="A30" s="46" t="s">
        <v>245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3">
      <c r="A31" s="46" t="s">
        <v>246</v>
      </c>
      <c r="B31" s="122">
        <v>61.575600000000001</v>
      </c>
      <c r="C31" s="123">
        <v>61.575600000000001</v>
      </c>
      <c r="D31" s="122">
        <v>0</v>
      </c>
      <c r="E31" s="108"/>
      <c r="F31" s="122">
        <v>-3.2309999999999999</v>
      </c>
      <c r="G31" s="123">
        <v>-3.2309999999999999</v>
      </c>
      <c r="H31" s="122">
        <v>0</v>
      </c>
      <c r="I31" s="101"/>
      <c r="J31" s="122">
        <v>3</v>
      </c>
      <c r="K31" s="123">
        <v>3</v>
      </c>
      <c r="L31" s="122">
        <v>0</v>
      </c>
    </row>
    <row r="32" spans="1:12" ht="16.5" customHeight="1" x14ac:dyDescent="0.3">
      <c r="A32" s="46" t="s">
        <v>247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3">
      <c r="A33" s="46" t="s">
        <v>248</v>
      </c>
      <c r="B33" s="122">
        <v>31603.79</v>
      </c>
      <c r="C33" s="123">
        <v>23541.84</v>
      </c>
      <c r="D33" s="122">
        <v>8061.95</v>
      </c>
      <c r="E33" s="108"/>
      <c r="F33" s="122">
        <v>503.33</v>
      </c>
      <c r="G33" s="123">
        <v>443.4</v>
      </c>
      <c r="H33" s="122">
        <v>59.93</v>
      </c>
      <c r="I33" s="101"/>
      <c r="J33" s="122">
        <v>98</v>
      </c>
      <c r="K33" s="123">
        <v>52</v>
      </c>
      <c r="L33" s="122">
        <v>46</v>
      </c>
    </row>
    <row r="34" spans="1:12" ht="16.5" customHeight="1" x14ac:dyDescent="0.3">
      <c r="A34" s="46" t="s">
        <v>249</v>
      </c>
      <c r="B34" s="156">
        <v>26080.7</v>
      </c>
      <c r="C34" s="157">
        <v>17527.29</v>
      </c>
      <c r="D34" s="156">
        <v>8553.41</v>
      </c>
      <c r="E34" s="108"/>
      <c r="F34" s="156">
        <v>-77.730000000000018</v>
      </c>
      <c r="G34" s="157">
        <v>-129.52000000000001</v>
      </c>
      <c r="H34" s="156">
        <v>51.79</v>
      </c>
      <c r="I34" s="155"/>
      <c r="J34" s="156">
        <v>81</v>
      </c>
      <c r="K34" s="157">
        <v>40</v>
      </c>
      <c r="L34" s="156">
        <v>41</v>
      </c>
    </row>
    <row r="35" spans="1:12" ht="16.5" customHeight="1" x14ac:dyDescent="0.3">
      <c r="A35" s="46" t="s">
        <v>250</v>
      </c>
      <c r="B35" s="122">
        <v>185.24</v>
      </c>
      <c r="C35" s="123">
        <v>92.62</v>
      </c>
      <c r="D35" s="122">
        <v>92.62</v>
      </c>
      <c r="E35" s="108"/>
      <c r="F35" s="122">
        <v>16.18</v>
      </c>
      <c r="G35" s="123">
        <v>8.09</v>
      </c>
      <c r="H35" s="122">
        <v>8.09</v>
      </c>
      <c r="I35" s="101"/>
      <c r="J35" s="122">
        <v>28</v>
      </c>
      <c r="K35" s="123">
        <v>14</v>
      </c>
      <c r="L35" s="122">
        <v>14</v>
      </c>
    </row>
    <row r="36" spans="1:12" ht="16.5" customHeight="1" x14ac:dyDescent="0.3">
      <c r="A36" s="46" t="s">
        <v>251</v>
      </c>
      <c r="B36" s="156">
        <v>141151.53</v>
      </c>
      <c r="C36" s="157">
        <v>29521.66</v>
      </c>
      <c r="D36" s="156">
        <v>111629.87</v>
      </c>
      <c r="E36" s="108"/>
      <c r="F36" s="156">
        <v>2364.2399999999998</v>
      </c>
      <c r="G36" s="157">
        <v>1799.46</v>
      </c>
      <c r="H36" s="156">
        <v>564.78</v>
      </c>
      <c r="I36" s="155"/>
      <c r="J36" s="156">
        <v>478</v>
      </c>
      <c r="K36" s="157">
        <v>129</v>
      </c>
      <c r="L36" s="156">
        <v>349</v>
      </c>
    </row>
    <row r="37" spans="1:12" ht="16.5" customHeight="1" x14ac:dyDescent="0.3">
      <c r="A37" s="47" t="s">
        <v>77</v>
      </c>
      <c r="B37" s="125">
        <v>788416.19033841998</v>
      </c>
      <c r="C37" s="126">
        <v>326401.77155452</v>
      </c>
      <c r="D37" s="125">
        <v>462014.41878389998</v>
      </c>
      <c r="E37" s="109"/>
      <c r="F37" s="125">
        <v>3688.477894207289</v>
      </c>
      <c r="G37" s="126">
        <v>2927.07661792729</v>
      </c>
      <c r="H37" s="125">
        <v>761.40127627999902</v>
      </c>
      <c r="I37" s="101"/>
      <c r="J37" s="125">
        <v>5157</v>
      </c>
      <c r="K37" s="126">
        <v>2104</v>
      </c>
      <c r="L37" s="125">
        <v>3053</v>
      </c>
    </row>
  </sheetData>
  <sheetProtection algorithmName="SHA-512" hashValue="c9i9bqvCauAU46i8V5un7PgycuoNUCRvqWT5v8RjzeRZ21T0LxsL60wG4W1DyyTMy8RLg7NYT8+psRCxaoBtsw==" saltValue="V75OOh4dctKr2hXXvw21Zg==" spinCount="100000" sheet="1" objects="1" scenarios="1"/>
  <mergeCells count="1">
    <mergeCell ref="A1:B1"/>
  </mergeCells>
  <conditionalFormatting sqref="A1:XFD6 A38:XFD1048576 M7:XFD37 A7 E7 I7">
    <cfRule type="cellIs" dxfId="457" priority="49" operator="between">
      <formula>-0.1</formula>
      <formula>0</formula>
    </cfRule>
  </conditionalFormatting>
  <conditionalFormatting sqref="B7:D7">
    <cfRule type="cellIs" dxfId="456" priority="25" operator="between">
      <formula>-0.1</formula>
      <formula>0</formula>
    </cfRule>
  </conditionalFormatting>
  <conditionalFormatting sqref="F7:H7">
    <cfRule type="cellIs" dxfId="455" priority="24" operator="between">
      <formula>-0.1</formula>
      <formula>0</formula>
    </cfRule>
  </conditionalFormatting>
  <conditionalFormatting sqref="J7:L7">
    <cfRule type="cellIs" dxfId="454" priority="23" operator="between">
      <formula>-0.1</formula>
      <formula>0</formula>
    </cfRule>
  </conditionalFormatting>
  <conditionalFormatting sqref="F37:H37">
    <cfRule type="cellIs" dxfId="453" priority="10" operator="between">
      <formula>-0.1</formula>
      <formula>0</formula>
    </cfRule>
  </conditionalFormatting>
  <conditionalFormatting sqref="E37">
    <cfRule type="cellIs" dxfId="452" priority="19" operator="between">
      <formula>0</formula>
      <formula>0.1</formula>
    </cfRule>
    <cfRule type="cellIs" dxfId="451" priority="20" operator="lessThan">
      <formula>0</formula>
    </cfRule>
    <cfRule type="cellIs" dxfId="450" priority="21" operator="greaterThanOrEqual">
      <formula>0.1</formula>
    </cfRule>
  </conditionalFormatting>
  <conditionalFormatting sqref="E37 I37">
    <cfRule type="cellIs" dxfId="449" priority="18" operator="between">
      <formula>-0.1</formula>
      <formula>0</formula>
    </cfRule>
  </conditionalFormatting>
  <conditionalFormatting sqref="B37:D37">
    <cfRule type="cellIs" dxfId="448" priority="15" operator="between">
      <formula>0</formula>
      <formula>0.1</formula>
    </cfRule>
    <cfRule type="cellIs" dxfId="447" priority="16" operator="lessThan">
      <formula>0</formula>
    </cfRule>
    <cfRule type="cellIs" dxfId="446" priority="17" operator="greaterThanOrEqual">
      <formula>0.1</formula>
    </cfRule>
  </conditionalFormatting>
  <conditionalFormatting sqref="B37:D37">
    <cfRule type="cellIs" dxfId="445" priority="14" operator="between">
      <formula>-0.1</formula>
      <formula>0</formula>
    </cfRule>
  </conditionalFormatting>
  <conditionalFormatting sqref="F37:H37">
    <cfRule type="cellIs" dxfId="444" priority="11" operator="between">
      <formula>0</formula>
      <formula>0.1</formula>
    </cfRule>
    <cfRule type="cellIs" dxfId="443" priority="12" operator="lessThan">
      <formula>0</formula>
    </cfRule>
    <cfRule type="cellIs" dxfId="442" priority="13" operator="greaterThanOrEqual">
      <formula>0.1</formula>
    </cfRule>
  </conditionalFormatting>
  <conditionalFormatting sqref="B8:H9">
    <cfRule type="cellIs" dxfId="441" priority="7" operator="between">
      <formula>0</formula>
      <formula>0.1</formula>
    </cfRule>
    <cfRule type="cellIs" dxfId="440" priority="8" operator="lessThan">
      <formula>0</formula>
    </cfRule>
    <cfRule type="cellIs" dxfId="439" priority="9" operator="greaterThanOrEqual">
      <formula>0.1</formula>
    </cfRule>
  </conditionalFormatting>
  <conditionalFormatting sqref="B8:I9">
    <cfRule type="cellIs" dxfId="438" priority="6" operator="between">
      <formula>-0.1</formula>
      <formula>0</formula>
    </cfRule>
  </conditionalFormatting>
  <conditionalFormatting sqref="B10:H36">
    <cfRule type="cellIs" dxfId="437" priority="3" operator="between">
      <formula>0</formula>
      <formula>0.1</formula>
    </cfRule>
    <cfRule type="cellIs" dxfId="436" priority="4" operator="lessThan">
      <formula>0</formula>
    </cfRule>
    <cfRule type="cellIs" dxfId="435" priority="5" operator="greaterThanOrEqual">
      <formula>0.1</formula>
    </cfRule>
  </conditionalFormatting>
  <conditionalFormatting sqref="B10:I36">
    <cfRule type="cellIs" dxfId="434" priority="2" operator="between">
      <formula>-0.1</formula>
      <formula>0</formula>
    </cfRule>
  </conditionalFormatting>
  <conditionalFormatting sqref="A8:A37">
    <cfRule type="cellIs" dxfId="433" priority="1" operator="between">
      <formula>-0.1</formula>
      <formula>0</formula>
    </cfRule>
  </conditionalFormatting>
  <hyperlinks>
    <hyperlink ref="A1:B1" location="'Table 1.1'!A1" display="Table 1.1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6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Contents'!C28</f>
        <v>Table 2.12</v>
      </c>
      <c r="B1" s="168"/>
      <c r="C1" s="40"/>
    </row>
    <row r="2" spans="1:10" ht="16.5" customHeight="1" x14ac:dyDescent="0.3">
      <c r="A2" s="4" t="str">
        <f>"AIF: "&amp;'Table of Contents'!A12&amp;", "&amp;'Table of Contents'!A3</f>
        <v>AIF: Total Net Assets , 2016:Q3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13">
        <v>92809.403000000006</v>
      </c>
      <c r="C8" s="32">
        <v>8542.4889999999996</v>
      </c>
      <c r="D8" s="32">
        <v>27118.487000000001</v>
      </c>
      <c r="E8" s="32">
        <v>49404.982000000004</v>
      </c>
      <c r="F8" s="32">
        <v>0</v>
      </c>
      <c r="G8" s="32">
        <v>730.13699999999994</v>
      </c>
      <c r="H8" s="32">
        <v>407.00099999999998</v>
      </c>
      <c r="I8" s="32">
        <v>6450.2280000000001</v>
      </c>
      <c r="J8" s="113">
        <v>156.07900000000001</v>
      </c>
    </row>
    <row r="9" spans="1:10" ht="16.5" customHeight="1" x14ac:dyDescent="0.3">
      <c r="A9" s="46" t="s">
        <v>224</v>
      </c>
      <c r="B9" s="114">
        <v>47624.198030355001</v>
      </c>
      <c r="C9" s="115">
        <v>1614.351914571</v>
      </c>
      <c r="D9" s="115">
        <v>5267.2653715169999</v>
      </c>
      <c r="E9" s="115">
        <v>13987.917586083</v>
      </c>
      <c r="F9" s="115">
        <v>2800.103721378</v>
      </c>
      <c r="G9" s="115">
        <v>6650.3243177610002</v>
      </c>
      <c r="H9" s="115">
        <v>0</v>
      </c>
      <c r="I9" s="115">
        <v>0</v>
      </c>
      <c r="J9" s="114">
        <v>17304.235119044999</v>
      </c>
    </row>
    <row r="10" spans="1:10" ht="16.5" customHeight="1" x14ac:dyDescent="0.3">
      <c r="A10" s="46" t="s">
        <v>225</v>
      </c>
      <c r="B10" s="113">
        <v>15.033654</v>
      </c>
      <c r="C10" s="32">
        <v>0</v>
      </c>
      <c r="D10" s="32">
        <v>0</v>
      </c>
      <c r="E10" s="32">
        <v>15.033654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3">
      <c r="A11" s="46" t="s">
        <v>226</v>
      </c>
      <c r="B11" s="114">
        <v>2893.248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71.927000000000007</v>
      </c>
      <c r="J11" s="114">
        <v>2821.3209999999999</v>
      </c>
    </row>
    <row r="12" spans="1:10" ht="16.5" customHeight="1" x14ac:dyDescent="0.3">
      <c r="A12" s="46" t="s">
        <v>227</v>
      </c>
      <c r="B12" s="113">
        <v>1998.54</v>
      </c>
      <c r="C12" s="32">
        <v>1014.84</v>
      </c>
      <c r="D12" s="32">
        <v>0</v>
      </c>
      <c r="E12" s="32">
        <v>424.39400000000001</v>
      </c>
      <c r="F12" s="32">
        <v>0</v>
      </c>
      <c r="G12" s="32">
        <v>0</v>
      </c>
      <c r="H12" s="32">
        <v>0</v>
      </c>
      <c r="I12" s="32">
        <v>94.043000000000006</v>
      </c>
      <c r="J12" s="113">
        <v>465.26299999999998</v>
      </c>
    </row>
    <row r="13" spans="1:10" ht="16.5" customHeight="1" x14ac:dyDescent="0.3">
      <c r="A13" s="46" t="s">
        <v>228</v>
      </c>
      <c r="B13" s="114">
        <v>15770.23954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15770.23954</v>
      </c>
      <c r="J13" s="114">
        <v>0</v>
      </c>
    </row>
    <row r="14" spans="1:10" ht="16.5" customHeight="1" x14ac:dyDescent="0.3">
      <c r="A14" s="46" t="s">
        <v>229</v>
      </c>
      <c r="B14" s="113">
        <v>1168285.6170000001</v>
      </c>
      <c r="C14" s="32">
        <v>437875.228</v>
      </c>
      <c r="D14" s="32">
        <v>523953.022</v>
      </c>
      <c r="E14" s="32">
        <v>163524.00599999999</v>
      </c>
      <c r="F14" s="32">
        <v>1977.5530000000001</v>
      </c>
      <c r="G14" s="32">
        <v>0</v>
      </c>
      <c r="H14" s="32">
        <v>5433.6480000000001</v>
      </c>
      <c r="I14" s="32">
        <v>0</v>
      </c>
      <c r="J14" s="113">
        <v>35522.160000000003</v>
      </c>
    </row>
    <row r="15" spans="1:10" ht="16.5" customHeight="1" x14ac:dyDescent="0.3">
      <c r="A15" s="46" t="s">
        <v>230</v>
      </c>
      <c r="B15" s="114">
        <v>19742.424019999999</v>
      </c>
      <c r="C15" s="115">
        <v>3683.3661670000001</v>
      </c>
      <c r="D15" s="115">
        <v>5399.3395389999996</v>
      </c>
      <c r="E15" s="115">
        <v>7807.6149859999996</v>
      </c>
      <c r="F15" s="115">
        <v>311.38712509999999</v>
      </c>
      <c r="G15" s="115">
        <v>105.1773536</v>
      </c>
      <c r="H15" s="115">
        <v>0</v>
      </c>
      <c r="I15" s="115">
        <v>33.735072119999998</v>
      </c>
      <c r="J15" s="114">
        <v>2401.8037749999999</v>
      </c>
    </row>
    <row r="16" spans="1:10" ht="16.5" customHeight="1" x14ac:dyDescent="0.3">
      <c r="A16" s="46" t="s">
        <v>231</v>
      </c>
      <c r="B16" s="113">
        <v>954360</v>
      </c>
      <c r="C16" s="32">
        <v>89042</v>
      </c>
      <c r="D16" s="32">
        <v>133917</v>
      </c>
      <c r="E16" s="32">
        <v>167278</v>
      </c>
      <c r="F16" s="32">
        <v>41280</v>
      </c>
      <c r="G16" s="32">
        <v>17014</v>
      </c>
      <c r="H16" s="32">
        <v>0</v>
      </c>
      <c r="I16" s="32">
        <v>106000</v>
      </c>
      <c r="J16" s="113">
        <v>399829</v>
      </c>
    </row>
    <row r="17" spans="1:10" ht="16.5" customHeight="1" x14ac:dyDescent="0.3">
      <c r="A17" s="46" t="s">
        <v>232</v>
      </c>
      <c r="B17" s="114">
        <v>1524050</v>
      </c>
      <c r="C17" s="115">
        <v>97568</v>
      </c>
      <c r="D17" s="115">
        <v>406716</v>
      </c>
      <c r="E17" s="115">
        <v>771199</v>
      </c>
      <c r="F17" s="115">
        <v>5129</v>
      </c>
      <c r="G17" s="115">
        <v>0</v>
      </c>
      <c r="H17" s="115">
        <v>998</v>
      </c>
      <c r="I17" s="115">
        <v>150053</v>
      </c>
      <c r="J17" s="114">
        <v>92387</v>
      </c>
    </row>
    <row r="18" spans="1:10" ht="16.5" customHeight="1" x14ac:dyDescent="0.3">
      <c r="A18" s="46" t="s">
        <v>233</v>
      </c>
      <c r="B18" s="113">
        <v>2672.39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2655.47</v>
      </c>
      <c r="J18" s="113">
        <v>16.920000000000002</v>
      </c>
    </row>
    <row r="19" spans="1:10" ht="16.5" customHeight="1" x14ac:dyDescent="0.3">
      <c r="A19" s="46" t="s">
        <v>234</v>
      </c>
      <c r="B19" s="114">
        <v>5499114.6591193303</v>
      </c>
      <c r="C19" s="115">
        <v>297587.07096185902</v>
      </c>
      <c r="D19" s="115">
        <v>1289175.63433538</v>
      </c>
      <c r="E19" s="115">
        <v>791588.15988157305</v>
      </c>
      <c r="F19" s="115">
        <v>1031782.00552207</v>
      </c>
      <c r="G19" s="115">
        <v>374425.926377022</v>
      </c>
      <c r="H19" s="115">
        <v>902747.35566917097</v>
      </c>
      <c r="I19" s="115">
        <v>735941.80648398504</v>
      </c>
      <c r="J19" s="114">
        <v>75866.699888265299</v>
      </c>
    </row>
    <row r="20" spans="1:10" ht="16.5" customHeight="1" x14ac:dyDescent="0.3">
      <c r="A20" s="46" t="s">
        <v>235</v>
      </c>
      <c r="B20" s="113">
        <v>495373</v>
      </c>
      <c r="C20" s="32">
        <v>0</v>
      </c>
      <c r="D20" s="32">
        <v>0</v>
      </c>
      <c r="E20" s="32">
        <v>0</v>
      </c>
      <c r="F20" s="32">
        <v>5719</v>
      </c>
      <c r="G20" s="32">
        <v>0</v>
      </c>
      <c r="H20" s="32">
        <v>0</v>
      </c>
      <c r="I20" s="32">
        <v>11830</v>
      </c>
      <c r="J20" s="113">
        <v>477824</v>
      </c>
    </row>
    <row r="21" spans="1:10" ht="16.5" customHeight="1" x14ac:dyDescent="0.3">
      <c r="A21" s="46" t="s">
        <v>236</v>
      </c>
      <c r="B21" s="114">
        <v>54193.21</v>
      </c>
      <c r="C21" s="115">
        <v>0</v>
      </c>
      <c r="D21" s="115">
        <v>691.56</v>
      </c>
      <c r="E21" s="115">
        <v>3141.85</v>
      </c>
      <c r="F21" s="115">
        <v>0</v>
      </c>
      <c r="G21" s="115">
        <v>0</v>
      </c>
      <c r="H21" s="115">
        <v>823.5</v>
      </c>
      <c r="I21" s="115">
        <v>45785.18</v>
      </c>
      <c r="J21" s="114">
        <v>3751.12</v>
      </c>
    </row>
    <row r="22" spans="1:10" ht="16.5" customHeight="1" x14ac:dyDescent="0.3">
      <c r="A22" s="46" t="s">
        <v>237</v>
      </c>
      <c r="B22" s="113">
        <v>18574.41</v>
      </c>
      <c r="C22" s="32">
        <v>1636.96</v>
      </c>
      <c r="D22" s="32">
        <v>1229.45</v>
      </c>
      <c r="E22" s="32">
        <v>10158.75</v>
      </c>
      <c r="F22" s="32">
        <v>0</v>
      </c>
      <c r="G22" s="32">
        <v>0</v>
      </c>
      <c r="H22" s="32">
        <v>92.72</v>
      </c>
      <c r="I22" s="32">
        <v>21.66</v>
      </c>
      <c r="J22" s="113">
        <v>5434.87</v>
      </c>
    </row>
    <row r="23" spans="1:10" ht="16.5" customHeight="1" x14ac:dyDescent="0.3">
      <c r="A23" s="46" t="s">
        <v>238</v>
      </c>
      <c r="B23" s="114">
        <v>570913</v>
      </c>
      <c r="C23" s="115">
        <v>61109</v>
      </c>
      <c r="D23" s="115">
        <v>105889</v>
      </c>
      <c r="E23" s="115">
        <v>173210</v>
      </c>
      <c r="F23" s="115">
        <v>23643</v>
      </c>
      <c r="G23" s="115">
        <v>0</v>
      </c>
      <c r="H23" s="115">
        <v>0</v>
      </c>
      <c r="I23" s="115">
        <v>49792</v>
      </c>
      <c r="J23" s="114">
        <v>157270</v>
      </c>
    </row>
    <row r="24" spans="1:10" ht="16.5" customHeight="1" x14ac:dyDescent="0.3">
      <c r="A24" s="46" t="s">
        <v>239</v>
      </c>
      <c r="B24" s="113">
        <v>7551.22080765383</v>
      </c>
      <c r="C24" s="32">
        <v>1972.88897142</v>
      </c>
      <c r="D24" s="32">
        <v>682.97868292999999</v>
      </c>
      <c r="E24" s="32">
        <v>222.26256036000001</v>
      </c>
      <c r="F24" s="32">
        <v>0</v>
      </c>
      <c r="G24" s="32">
        <v>0</v>
      </c>
      <c r="H24" s="32">
        <v>16.835999999999999</v>
      </c>
      <c r="I24" s="32">
        <v>282.40515607254298</v>
      </c>
      <c r="J24" s="113">
        <v>4373.84943687129</v>
      </c>
    </row>
    <row r="25" spans="1:10" ht="16.5" customHeight="1" x14ac:dyDescent="0.3">
      <c r="A25" s="46" t="s">
        <v>240</v>
      </c>
      <c r="B25" s="114">
        <v>753946</v>
      </c>
      <c r="C25" s="115">
        <v>259859</v>
      </c>
      <c r="D25" s="115">
        <v>255567</v>
      </c>
      <c r="E25" s="115">
        <v>16577</v>
      </c>
      <c r="F25" s="115">
        <v>0</v>
      </c>
      <c r="G25" s="115">
        <v>0</v>
      </c>
      <c r="H25" s="115">
        <v>0</v>
      </c>
      <c r="I25" s="115">
        <v>98685</v>
      </c>
      <c r="J25" s="114">
        <v>123258</v>
      </c>
    </row>
    <row r="26" spans="1:10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3">
      <c r="A27" s="46" t="s">
        <v>242</v>
      </c>
      <c r="B27" s="114">
        <v>175690.81099999999</v>
      </c>
      <c r="C27" s="115">
        <v>9527.866</v>
      </c>
      <c r="D27" s="115">
        <v>17546.907999999999</v>
      </c>
      <c r="E27" s="115">
        <v>17275.082999999999</v>
      </c>
      <c r="F27" s="115">
        <v>6711.7910000000002</v>
      </c>
      <c r="G27" s="115">
        <v>0</v>
      </c>
      <c r="H27" s="115">
        <v>8293.5730000000003</v>
      </c>
      <c r="I27" s="115">
        <v>2090.4589999999998</v>
      </c>
      <c r="J27" s="114">
        <v>114245.13099999999</v>
      </c>
    </row>
    <row r="28" spans="1:10" ht="16.5" customHeight="1" x14ac:dyDescent="0.3">
      <c r="A28" s="46" t="s">
        <v>243</v>
      </c>
      <c r="B28" s="113">
        <v>14351.813121900001</v>
      </c>
      <c r="C28" s="32">
        <v>1.77152664</v>
      </c>
      <c r="D28" s="32">
        <v>43.958998090000001</v>
      </c>
      <c r="E28" s="32">
        <v>25.64103811</v>
      </c>
      <c r="F28" s="32">
        <v>1094.56366336</v>
      </c>
      <c r="G28" s="32">
        <v>211.14988585</v>
      </c>
      <c r="H28" s="32">
        <v>28.43344755</v>
      </c>
      <c r="I28" s="32">
        <v>10562.60978015</v>
      </c>
      <c r="J28" s="113">
        <v>2383.68478215</v>
      </c>
    </row>
    <row r="29" spans="1:10" ht="16.5" customHeight="1" x14ac:dyDescent="0.3">
      <c r="A29" s="46" t="s">
        <v>244</v>
      </c>
      <c r="B29" s="114">
        <v>18880.900000000001</v>
      </c>
      <c r="C29" s="115">
        <v>109.2</v>
      </c>
      <c r="D29" s="115">
        <v>0</v>
      </c>
      <c r="E29" s="115">
        <v>53.8</v>
      </c>
      <c r="F29" s="115">
        <v>0</v>
      </c>
      <c r="G29" s="115">
        <v>0</v>
      </c>
      <c r="H29" s="115">
        <v>221.8</v>
      </c>
      <c r="I29" s="115">
        <v>0</v>
      </c>
      <c r="J29" s="114">
        <v>18496.099999999999</v>
      </c>
    </row>
    <row r="30" spans="1:10" ht="16.5" customHeight="1" x14ac:dyDescent="0.3">
      <c r="A30" s="46" t="s">
        <v>245</v>
      </c>
      <c r="B30" s="113">
        <v>1528.894</v>
      </c>
      <c r="C30" s="32">
        <v>4.2560000000000002</v>
      </c>
      <c r="D30" s="32">
        <v>9.2650000000000006</v>
      </c>
      <c r="E30" s="32">
        <v>280.779</v>
      </c>
      <c r="F30" s="32">
        <v>278.48</v>
      </c>
      <c r="G30" s="32">
        <v>0</v>
      </c>
      <c r="H30" s="32">
        <v>0</v>
      </c>
      <c r="I30" s="32">
        <v>956.11400000000003</v>
      </c>
      <c r="J30" s="113">
        <v>0</v>
      </c>
    </row>
    <row r="31" spans="1:10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</row>
    <row r="32" spans="1:10" ht="16.5" customHeight="1" x14ac:dyDescent="0.3">
      <c r="A32" s="46" t="s">
        <v>247</v>
      </c>
      <c r="B32" s="113">
        <v>72433</v>
      </c>
      <c r="C32" s="32">
        <v>5424</v>
      </c>
      <c r="D32" s="32">
        <v>18629</v>
      </c>
      <c r="E32" s="32">
        <v>24798</v>
      </c>
      <c r="F32" s="32">
        <v>0</v>
      </c>
      <c r="G32" s="32">
        <v>21338</v>
      </c>
      <c r="H32" s="32">
        <v>283</v>
      </c>
      <c r="I32" s="32">
        <v>376</v>
      </c>
      <c r="J32" s="113">
        <v>1585</v>
      </c>
    </row>
    <row r="33" spans="1:10" ht="16.5" customHeight="1" x14ac:dyDescent="0.3">
      <c r="A33" s="46" t="s">
        <v>248</v>
      </c>
      <c r="B33" s="114">
        <v>207291</v>
      </c>
      <c r="C33" s="115">
        <v>66309</v>
      </c>
      <c r="D33" s="115">
        <v>19637</v>
      </c>
      <c r="E33" s="115">
        <v>82833</v>
      </c>
      <c r="F33" s="115">
        <v>1585</v>
      </c>
      <c r="G33" s="115">
        <v>0</v>
      </c>
      <c r="H33" s="115">
        <v>15507</v>
      </c>
      <c r="I33" s="115">
        <v>0</v>
      </c>
      <c r="J33" s="114">
        <v>21420</v>
      </c>
    </row>
    <row r="34" spans="1:10" ht="16.5" customHeight="1" x14ac:dyDescent="0.3">
      <c r="A34" s="46" t="s">
        <v>249</v>
      </c>
      <c r="B34" s="113">
        <v>109070.25566099399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33969.688787942701</v>
      </c>
      <c r="J34" s="113">
        <v>75100.566873050804</v>
      </c>
    </row>
    <row r="35" spans="1:10" ht="16.5" customHeight="1" x14ac:dyDescent="0.3">
      <c r="A35" s="46" t="s">
        <v>250</v>
      </c>
      <c r="B35" s="114">
        <v>57955.38617297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56035.272935300003</v>
      </c>
      <c r="J35" s="114">
        <v>1920.11323767</v>
      </c>
    </row>
    <row r="36" spans="1:10" ht="16.5" customHeight="1" x14ac:dyDescent="0.3">
      <c r="A36" s="46" t="s">
        <v>251</v>
      </c>
      <c r="B36" s="113">
        <v>315483.80719999998</v>
      </c>
      <c r="C36" s="32">
        <v>28594.039499999999</v>
      </c>
      <c r="D36" s="32">
        <v>3321.6587</v>
      </c>
      <c r="E36" s="32">
        <v>56022.237500000003</v>
      </c>
      <c r="F36" s="32">
        <v>401.87740000000002</v>
      </c>
      <c r="G36" s="32">
        <v>277.61340000000001</v>
      </c>
      <c r="H36" s="32">
        <v>2003.3976</v>
      </c>
      <c r="I36" s="32">
        <v>21169.983100000001</v>
      </c>
      <c r="J36" s="113">
        <v>203693</v>
      </c>
    </row>
  </sheetData>
  <sheetProtection algorithmName="SHA-512" hashValue="3TShgCeKrjfl93DVRLKR16SFqcYWUCDkz923z4ti2YkO5VsCDNRxwHhLBBUdgJN07sEQBIDZaPULnNHxpQeooQ==" saltValue="42E/znTGAwxl+EC0VMPKh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0" customWidth="1"/>
    <col min="12" max="16384" width="16.7109375" style="1"/>
  </cols>
  <sheetData>
    <row r="1" spans="1:13" ht="16.5" customHeight="1" x14ac:dyDescent="0.3">
      <c r="A1" s="168" t="str">
        <f>'Table of Contents'!C29</f>
        <v>Table 2.13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tr">
        <f>"AIF: "&amp;'Table of Contents'!A29&amp;", "&amp;'Table of Contents'!A3</f>
        <v>AIF: Total Net Assets of Other Funds, 2016:Q3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3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3">
      <c r="A8" s="46" t="s">
        <v>223</v>
      </c>
      <c r="B8" s="113">
        <v>156.07900000000001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156.07900000000001</v>
      </c>
      <c r="K8" s="118" t="e">
        <f>#REF!</f>
        <v>#REF!</v>
      </c>
      <c r="L8" s="33">
        <v>156.07900000000001</v>
      </c>
      <c r="M8" s="113">
        <v>0</v>
      </c>
    </row>
    <row r="9" spans="1:13" ht="16.5" customHeight="1" x14ac:dyDescent="0.3">
      <c r="A9" s="46" t="s">
        <v>224</v>
      </c>
      <c r="B9" s="114">
        <v>17304.235119044999</v>
      </c>
      <c r="C9" s="115">
        <v>0</v>
      </c>
      <c r="D9" s="115">
        <v>0</v>
      </c>
      <c r="E9" s="115">
        <v>0</v>
      </c>
      <c r="F9" s="115">
        <v>16806.958029156001</v>
      </c>
      <c r="G9" s="115">
        <v>0</v>
      </c>
      <c r="H9" s="115">
        <v>109.263677505</v>
      </c>
      <c r="I9" s="115">
        <v>0</v>
      </c>
      <c r="J9" s="114">
        <v>388.01341238399999</v>
      </c>
      <c r="K9" s="118"/>
      <c r="L9" s="119">
        <v>17194.971441540001</v>
      </c>
      <c r="M9" s="114">
        <v>109.263677505</v>
      </c>
    </row>
    <row r="10" spans="1:13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3" ht="16.5" customHeight="1" x14ac:dyDescent="0.3">
      <c r="A11" s="46" t="s">
        <v>226</v>
      </c>
      <c r="B11" s="114">
        <v>2821.3209999999999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3">
      <c r="A12" s="46" t="s">
        <v>227</v>
      </c>
      <c r="B12" s="113">
        <v>465.26299999999998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273.23200000000003</v>
      </c>
      <c r="I12" s="32">
        <v>64.738</v>
      </c>
      <c r="J12" s="113">
        <v>127.29300000000001</v>
      </c>
      <c r="K12" s="118" t="e">
        <f>#REF!</f>
        <v>#REF!</v>
      </c>
      <c r="L12" s="33">
        <v>1567.4929999999999</v>
      </c>
      <c r="M12" s="113">
        <v>431.04500000000002</v>
      </c>
    </row>
    <row r="13" spans="1:13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3">
      <c r="A14" s="46" t="s">
        <v>229</v>
      </c>
      <c r="B14" s="113">
        <v>35522.160000000003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12612.552</v>
      </c>
      <c r="J14" s="113">
        <v>22909.608</v>
      </c>
      <c r="K14" s="118" t="e">
        <f>#REF!</f>
        <v>#REF!</v>
      </c>
      <c r="L14" s="33">
        <v>0</v>
      </c>
      <c r="M14" s="113">
        <v>0</v>
      </c>
    </row>
    <row r="15" spans="1:13" ht="16.5" customHeight="1" x14ac:dyDescent="0.3">
      <c r="A15" s="46" t="s">
        <v>230</v>
      </c>
      <c r="B15" s="114">
        <v>2401.8037749999999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3">
      <c r="A16" s="46" t="s">
        <v>231</v>
      </c>
      <c r="B16" s="113">
        <v>399829</v>
      </c>
      <c r="C16" s="32">
        <v>0</v>
      </c>
      <c r="D16" s="32">
        <v>0</v>
      </c>
      <c r="E16" s="32">
        <v>0</v>
      </c>
      <c r="F16" s="32">
        <v>118551</v>
      </c>
      <c r="G16" s="32">
        <v>216700</v>
      </c>
      <c r="H16" s="32">
        <v>55748</v>
      </c>
      <c r="I16" s="32">
        <v>8830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92387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181</v>
      </c>
      <c r="J17" s="114">
        <v>92206</v>
      </c>
      <c r="K17" s="118"/>
      <c r="L17" s="119">
        <v>92206</v>
      </c>
      <c r="M17" s="114">
        <v>0</v>
      </c>
    </row>
    <row r="18" spans="1:13" ht="16.5" customHeight="1" x14ac:dyDescent="0.3">
      <c r="A18" s="46" t="s">
        <v>233</v>
      </c>
      <c r="B18" s="113">
        <v>16.920000000000002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16.920000000000002</v>
      </c>
      <c r="K18" s="118" t="e">
        <f>#REF!</f>
        <v>#REF!</v>
      </c>
      <c r="L18" s="33">
        <v>0</v>
      </c>
      <c r="M18" s="113">
        <v>16.920000000000002</v>
      </c>
    </row>
    <row r="19" spans="1:13" ht="16.5" customHeight="1" x14ac:dyDescent="0.3">
      <c r="A19" s="46" t="s">
        <v>234</v>
      </c>
      <c r="B19" s="114">
        <v>75866.699888265299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25570.3825074755</v>
      </c>
      <c r="J19" s="114">
        <v>50296.317380789798</v>
      </c>
      <c r="K19" s="118"/>
      <c r="L19" s="119">
        <v>75866.699888265299</v>
      </c>
      <c r="M19" s="114">
        <v>0</v>
      </c>
    </row>
    <row r="20" spans="1:13" ht="16.5" customHeight="1" x14ac:dyDescent="0.3">
      <c r="A20" s="46" t="s">
        <v>235</v>
      </c>
      <c r="B20" s="113">
        <v>477824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3751.12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3751.12</v>
      </c>
      <c r="J21" s="114">
        <v>0</v>
      </c>
      <c r="K21" s="118"/>
      <c r="L21" s="119">
        <v>3751.12</v>
      </c>
      <c r="M21" s="114">
        <v>0</v>
      </c>
    </row>
    <row r="22" spans="1:13" ht="16.5" customHeight="1" x14ac:dyDescent="0.3">
      <c r="A22" s="46" t="s">
        <v>237</v>
      </c>
      <c r="B22" s="113">
        <v>5434.87</v>
      </c>
      <c r="C22" s="32">
        <v>0</v>
      </c>
      <c r="D22" s="32">
        <v>0</v>
      </c>
      <c r="E22" s="32">
        <v>0</v>
      </c>
      <c r="F22" s="32">
        <v>0</v>
      </c>
      <c r="G22" s="32">
        <v>20.350000000000001</v>
      </c>
      <c r="H22" s="32">
        <v>92.84</v>
      </c>
      <c r="I22" s="32">
        <v>1004.81</v>
      </c>
      <c r="J22" s="113">
        <v>4316.87</v>
      </c>
      <c r="K22" s="118" t="e">
        <f>#REF!</f>
        <v>#REF!</v>
      </c>
      <c r="L22" s="33">
        <v>4316.87</v>
      </c>
      <c r="M22" s="113">
        <v>0</v>
      </c>
    </row>
    <row r="23" spans="1:13" ht="16.5" customHeight="1" x14ac:dyDescent="0.3">
      <c r="A23" s="46" t="s">
        <v>238</v>
      </c>
      <c r="B23" s="114">
        <v>157270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25251</v>
      </c>
      <c r="I23" s="115">
        <v>0</v>
      </c>
      <c r="J23" s="114">
        <v>132019</v>
      </c>
      <c r="K23" s="118"/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4373.84943687129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567.23569682000004</v>
      </c>
      <c r="I24" s="32">
        <v>152.63011928</v>
      </c>
      <c r="J24" s="113">
        <v>3653.9836207712901</v>
      </c>
      <c r="K24" s="118" t="e">
        <f>#REF!</f>
        <v>#REF!</v>
      </c>
      <c r="L24" s="33">
        <v>4136.6755758712898</v>
      </c>
      <c r="M24" s="113">
        <v>237.17386099999999</v>
      </c>
    </row>
    <row r="25" spans="1:13" ht="16.5" customHeight="1" x14ac:dyDescent="0.3">
      <c r="A25" s="46" t="s">
        <v>240</v>
      </c>
      <c r="B25" s="114">
        <v>123258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30661</v>
      </c>
      <c r="I25" s="115">
        <v>22558</v>
      </c>
      <c r="J25" s="114">
        <v>70039</v>
      </c>
      <c r="K25" s="118"/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114245.13099999999</v>
      </c>
      <c r="C27" s="115">
        <v>0</v>
      </c>
      <c r="D27" s="115">
        <v>0</v>
      </c>
      <c r="E27" s="115">
        <v>0</v>
      </c>
      <c r="F27" s="115">
        <v>0</v>
      </c>
      <c r="G27" s="115">
        <v>5737.7370000000001</v>
      </c>
      <c r="H27" s="115">
        <v>106137.524</v>
      </c>
      <c r="I27" s="115">
        <v>0</v>
      </c>
      <c r="J27" s="114">
        <v>2369.8710000000001</v>
      </c>
      <c r="K27" s="118"/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2383.68478215</v>
      </c>
      <c r="C28" s="32">
        <v>0</v>
      </c>
      <c r="D28" s="32">
        <v>0</v>
      </c>
      <c r="E28" s="32">
        <v>0</v>
      </c>
      <c r="F28" s="32">
        <v>1435.1630793300001</v>
      </c>
      <c r="G28" s="32">
        <v>0</v>
      </c>
      <c r="H28" s="32">
        <v>115.22799191999999</v>
      </c>
      <c r="I28" s="32">
        <v>0</v>
      </c>
      <c r="J28" s="113">
        <v>833.29371089999995</v>
      </c>
      <c r="K28" s="118" t="e">
        <f>#REF!</f>
        <v>#REF!</v>
      </c>
      <c r="L28" s="33">
        <v>2358.1959474</v>
      </c>
      <c r="M28" s="113">
        <v>25.488834749999999</v>
      </c>
    </row>
    <row r="29" spans="1:13" ht="16.5" customHeight="1" x14ac:dyDescent="0.3">
      <c r="A29" s="46" t="s">
        <v>244</v>
      </c>
      <c r="B29" s="114">
        <v>18496.099999999999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18496.099999999999</v>
      </c>
      <c r="K29" s="118"/>
      <c r="L29" s="119">
        <v>0</v>
      </c>
      <c r="M29" s="114">
        <v>0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/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1585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1585</v>
      </c>
      <c r="J32" s="113">
        <v>0</v>
      </c>
      <c r="K32" s="118" t="e">
        <f>#REF!</f>
        <v>#REF!</v>
      </c>
      <c r="L32" s="33">
        <v>1585</v>
      </c>
      <c r="M32" s="113">
        <v>0</v>
      </c>
    </row>
    <row r="33" spans="1:13" ht="16.5" customHeight="1" x14ac:dyDescent="0.3">
      <c r="A33" s="46" t="s">
        <v>248</v>
      </c>
      <c r="B33" s="114">
        <v>21420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15760</v>
      </c>
      <c r="J33" s="114">
        <v>5660</v>
      </c>
      <c r="K33" s="118"/>
      <c r="L33" s="119">
        <v>5660</v>
      </c>
      <c r="M33" s="114">
        <v>0</v>
      </c>
    </row>
    <row r="34" spans="1:13" ht="16.5" customHeight="1" x14ac:dyDescent="0.3">
      <c r="A34" s="46" t="s">
        <v>249</v>
      </c>
      <c r="B34" s="113">
        <v>75100.566873050804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1484.6895746320199</v>
      </c>
      <c r="J34" s="113">
        <v>73615.877298418796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1920.11323767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1489.06363259</v>
      </c>
      <c r="I35" s="115">
        <v>0</v>
      </c>
      <c r="J35" s="114">
        <v>431.04960507999999</v>
      </c>
      <c r="K35" s="118"/>
      <c r="L35" s="119">
        <v>71.537685389999993</v>
      </c>
      <c r="M35" s="114">
        <v>1417.5259472</v>
      </c>
    </row>
    <row r="36" spans="1:13" ht="16.5" customHeight="1" x14ac:dyDescent="0.3">
      <c r="A36" s="46" t="s">
        <v>251</v>
      </c>
      <c r="B36" s="113">
        <v>203693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203693</v>
      </c>
      <c r="K36" s="118" t="e">
        <f>#REF!</f>
        <v>#REF!</v>
      </c>
      <c r="L36" s="33">
        <v>72336</v>
      </c>
      <c r="M36" s="113">
        <v>131357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t5OK9TMlcbUqBA0zHP4Z+TqaMcXkHQUtUfGniel5Xzh3CBI/7fw9SyADhgS5xigJbbr32OZjQef4r8lVXTGkg==" saltValue="NMjRz7pviFqJOVxH5klYQg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68" t="str">
        <f>'Table of Contents'!C30</f>
        <v>Table 2.14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tr">
        <f>"AIF: "&amp;'Table of Contents'!A30&amp;", "&amp;'Table of Contents'!A3</f>
        <v>AIF: Total Net Assets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3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3">
      <c r="A8" s="46" t="s">
        <v>223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15945.492</v>
      </c>
      <c r="H8" s="94">
        <v>3450.002</v>
      </c>
      <c r="I8" s="94">
        <v>1176.546</v>
      </c>
      <c r="J8" s="94">
        <v>11162.865</v>
      </c>
      <c r="K8" s="100">
        <v>156.07900000000001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15911.479452468</v>
      </c>
      <c r="H9" s="102">
        <v>459.48190367400002</v>
      </c>
      <c r="I9" s="102">
        <v>1863.2451739979999</v>
      </c>
      <c r="J9" s="102">
        <v>13588.752374796</v>
      </c>
      <c r="K9" s="6">
        <v>0</v>
      </c>
      <c r="L9" s="36"/>
    </row>
    <row r="10" spans="1:12" ht="16.5" customHeight="1" x14ac:dyDescent="0.3">
      <c r="A10" s="46" t="s">
        <v>225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188.47399999999999</v>
      </c>
      <c r="H12" s="94">
        <v>0</v>
      </c>
      <c r="I12" s="94">
        <v>0</v>
      </c>
      <c r="J12" s="94">
        <v>55.582999999999998</v>
      </c>
      <c r="K12" s="100">
        <v>132.89099999999999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114285.603</v>
      </c>
      <c r="H14" s="94">
        <v>5567.4809999999998</v>
      </c>
      <c r="I14" s="94">
        <v>4990.8389999999999</v>
      </c>
      <c r="J14" s="94">
        <v>103727.283</v>
      </c>
      <c r="K14" s="100">
        <v>0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6064.1375619999999</v>
      </c>
      <c r="H15" s="102">
        <v>1950.5659009999999</v>
      </c>
      <c r="I15" s="102">
        <v>4113.5716609999999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86925</v>
      </c>
      <c r="H17" s="102">
        <v>4197</v>
      </c>
      <c r="I17" s="102">
        <v>261</v>
      </c>
      <c r="J17" s="102">
        <v>81586</v>
      </c>
      <c r="K17" s="6">
        <v>881</v>
      </c>
    </row>
    <row r="18" spans="1:11" ht="16.5" customHeight="1" x14ac:dyDescent="0.3">
      <c r="A18" s="46" t="s">
        <v>233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3486</v>
      </c>
      <c r="C19" s="102">
        <v>3486</v>
      </c>
      <c r="D19" s="102">
        <v>0</v>
      </c>
      <c r="E19" s="6">
        <v>0</v>
      </c>
      <c r="F19" s="108"/>
      <c r="G19" s="6">
        <v>875014.54600664799</v>
      </c>
      <c r="H19" s="102">
        <v>85999.410959208995</v>
      </c>
      <c r="I19" s="102">
        <v>31938.793817025398</v>
      </c>
      <c r="J19" s="102">
        <v>576565.99156557804</v>
      </c>
      <c r="K19" s="6">
        <v>180510.34966483599</v>
      </c>
    </row>
    <row r="20" spans="1:11" ht="16.5" customHeight="1" x14ac:dyDescent="0.3">
      <c r="A20" s="46" t="s">
        <v>235</v>
      </c>
      <c r="B20" s="100" t="s">
        <v>146</v>
      </c>
      <c r="C20" s="94">
        <v>0</v>
      </c>
      <c r="D20" s="94">
        <v>0</v>
      </c>
      <c r="E20" s="100">
        <v>0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7003.27</v>
      </c>
      <c r="H21" s="102">
        <v>0</v>
      </c>
      <c r="I21" s="102">
        <v>0</v>
      </c>
      <c r="J21" s="102">
        <v>3965.35</v>
      </c>
      <c r="K21" s="6">
        <v>3037.92</v>
      </c>
    </row>
    <row r="22" spans="1:11" ht="16.5" customHeight="1" x14ac:dyDescent="0.3">
      <c r="A22" s="46" t="s">
        <v>237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611.32000000000005</v>
      </c>
      <c r="H22" s="94">
        <v>0</v>
      </c>
      <c r="I22" s="94">
        <v>0</v>
      </c>
      <c r="J22" s="94">
        <v>0</v>
      </c>
      <c r="K22" s="100">
        <v>611.32000000000005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89531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811.42429329254298</v>
      </c>
      <c r="H24" s="94">
        <v>70.790000000000006</v>
      </c>
      <c r="I24" s="94">
        <v>0.20499999999999999</v>
      </c>
      <c r="J24" s="94">
        <v>0</v>
      </c>
      <c r="K24" s="100">
        <v>740.42929329254298</v>
      </c>
    </row>
    <row r="25" spans="1:11" ht="16.5" customHeight="1" x14ac:dyDescent="0.3">
      <c r="A25" s="46" t="s">
        <v>240</v>
      </c>
      <c r="B25" s="6">
        <v>96</v>
      </c>
      <c r="C25" s="102">
        <v>0</v>
      </c>
      <c r="D25" s="102">
        <v>0</v>
      </c>
      <c r="E25" s="6">
        <v>0</v>
      </c>
      <c r="F25" s="108"/>
      <c r="G25" s="6">
        <v>90912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4623.0290000000005</v>
      </c>
      <c r="H27" s="102">
        <v>1816.644</v>
      </c>
      <c r="I27" s="102">
        <v>973.80700000000002</v>
      </c>
      <c r="J27" s="102">
        <v>933.79300000000001</v>
      </c>
      <c r="K27" s="6">
        <v>898.78499999999997</v>
      </c>
    </row>
    <row r="28" spans="1:11" ht="16.5" customHeight="1" x14ac:dyDescent="0.3">
      <c r="A28" s="46" t="s">
        <v>243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589.66147613999999</v>
      </c>
      <c r="H28" s="94">
        <v>0</v>
      </c>
      <c r="I28" s="94">
        <v>20.101755310000001</v>
      </c>
      <c r="J28" s="94">
        <v>1.6661264200000001</v>
      </c>
      <c r="K28" s="100">
        <v>567.89359440999999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2603</v>
      </c>
      <c r="C33" s="102">
        <v>2603</v>
      </c>
      <c r="D33" s="102">
        <v>0</v>
      </c>
      <c r="E33" s="6">
        <v>0</v>
      </c>
      <c r="F33" s="108"/>
      <c r="G33" s="6">
        <v>77564</v>
      </c>
      <c r="H33" s="102">
        <v>32225</v>
      </c>
      <c r="I33" s="102">
        <v>7795</v>
      </c>
      <c r="J33" s="102">
        <v>31351</v>
      </c>
      <c r="K33" s="6">
        <v>6193</v>
      </c>
    </row>
    <row r="34" spans="1:11" ht="16.5" customHeight="1" x14ac:dyDescent="0.3">
      <c r="A34" s="46" t="s">
        <v>249</v>
      </c>
      <c r="B34" s="100" t="s">
        <v>146</v>
      </c>
      <c r="C34" s="94">
        <v>0</v>
      </c>
      <c r="D34" s="94">
        <v>0</v>
      </c>
      <c r="E34" s="100">
        <v>9845.4589437575305</v>
      </c>
      <c r="F34" s="50"/>
      <c r="G34" s="100">
        <v>9302.6874391539004</v>
      </c>
      <c r="H34" s="94">
        <v>0</v>
      </c>
      <c r="I34" s="94">
        <v>0</v>
      </c>
      <c r="J34" s="94">
        <v>0</v>
      </c>
      <c r="K34" s="100">
        <v>9302.6874391539004</v>
      </c>
    </row>
    <row r="35" spans="1:11" ht="16.5" customHeight="1" x14ac:dyDescent="0.3">
      <c r="A35" s="46" t="s">
        <v>250</v>
      </c>
      <c r="B35" s="6">
        <v>148.34605991999999</v>
      </c>
      <c r="C35" s="102">
        <v>0</v>
      </c>
      <c r="D35" s="102">
        <v>0</v>
      </c>
      <c r="E35" s="6">
        <v>0</v>
      </c>
      <c r="F35" s="108"/>
      <c r="G35" s="6">
        <v>310.97938464999999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96116.665500000003</v>
      </c>
      <c r="H36" s="94">
        <v>10932.411099999999</v>
      </c>
      <c r="I36" s="94">
        <v>857.66010000000006</v>
      </c>
      <c r="J36" s="94">
        <v>48134.568899999998</v>
      </c>
      <c r="K36" s="100">
        <v>36192.025399999999</v>
      </c>
    </row>
    <row r="37" spans="1:11" ht="16.5" customHeight="1" x14ac:dyDescent="0.3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W+bYHFB1uoU+w9DF5JWlvZX3mvCHPDYvOa2yghZVcCq0OLvyhI2MG9PYNSZR41+RdN6uQSyEv6vrDoq0b1E3A==" saltValue="CzDTmi0TnUFjtkfnVw/uW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68" t="str">
        <f>'Table of Contents'!C31</f>
        <v>Table 2.15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tr">
        <f>"AIF: "&amp;'Table of Contents'!A31&amp;", "&amp;'Table of Contents'!A3</f>
        <v>AIF: Total Net Assets of Institutional Funds, 2016:Q3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3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3">
      <c r="A8" s="46" t="s">
        <v>223</v>
      </c>
      <c r="B8" s="100">
        <v>79235.286999999997</v>
      </c>
      <c r="C8" s="94">
        <v>7520.018</v>
      </c>
      <c r="D8" s="94">
        <v>25885.664000000001</v>
      </c>
      <c r="E8" s="94">
        <v>45447.652000000002</v>
      </c>
      <c r="F8" s="94">
        <v>0</v>
      </c>
      <c r="G8" s="94">
        <v>360.70400000000001</v>
      </c>
      <c r="H8" s="94">
        <v>0</v>
      </c>
      <c r="I8" s="94">
        <v>0</v>
      </c>
      <c r="J8" s="94">
        <v>0</v>
      </c>
      <c r="K8" s="100">
        <v>21.248999999999999</v>
      </c>
    </row>
    <row r="9" spans="1:12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3">
      <c r="A14" s="46" t="s">
        <v>229</v>
      </c>
      <c r="B14" s="100">
        <v>1128307.79</v>
      </c>
      <c r="C14" s="94">
        <v>433030.891</v>
      </c>
      <c r="D14" s="94">
        <v>519881.73700000002</v>
      </c>
      <c r="E14" s="94">
        <v>151742.96599999999</v>
      </c>
      <c r="F14" s="94">
        <v>1977.5519999999999</v>
      </c>
      <c r="G14" s="94">
        <v>0</v>
      </c>
      <c r="H14" s="94">
        <v>0</v>
      </c>
      <c r="I14" s="94">
        <v>0</v>
      </c>
      <c r="J14" s="94">
        <v>0</v>
      </c>
      <c r="K14" s="100">
        <v>21674.644</v>
      </c>
    </row>
    <row r="15" spans="1:12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1414562</v>
      </c>
      <c r="C17" s="102">
        <v>96079</v>
      </c>
      <c r="D17" s="102">
        <v>405434</v>
      </c>
      <c r="E17" s="102">
        <v>752021</v>
      </c>
      <c r="F17" s="102">
        <v>5129</v>
      </c>
      <c r="G17" s="102">
        <v>62023</v>
      </c>
      <c r="H17" s="102">
        <v>0</v>
      </c>
      <c r="I17" s="102">
        <v>0</v>
      </c>
      <c r="J17" s="102">
        <v>1670</v>
      </c>
      <c r="K17" s="6">
        <v>92206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234334.04795903299</v>
      </c>
      <c r="C19" s="102">
        <v>50103.232458999999</v>
      </c>
      <c r="D19" s="102">
        <v>27163.214447999999</v>
      </c>
      <c r="E19" s="102">
        <v>38423.418707999997</v>
      </c>
      <c r="F19" s="102">
        <v>13925.8738556185</v>
      </c>
      <c r="G19" s="102">
        <v>75031.972527938502</v>
      </c>
      <c r="H19" s="102">
        <v>0</v>
      </c>
      <c r="I19" s="102">
        <v>0</v>
      </c>
      <c r="J19" s="102">
        <v>25570.3825074755</v>
      </c>
      <c r="K19" s="6">
        <v>4115.9534530000001</v>
      </c>
    </row>
    <row r="20" spans="1:11" ht="16.5" customHeight="1" x14ac:dyDescent="0.3">
      <c r="A20" s="46" t="s">
        <v>235</v>
      </c>
      <c r="B20" s="100">
        <v>424846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48244.22</v>
      </c>
      <c r="C21" s="102">
        <v>0</v>
      </c>
      <c r="D21" s="102">
        <v>691.56</v>
      </c>
      <c r="E21" s="102">
        <v>3141.85</v>
      </c>
      <c r="F21" s="102">
        <v>0</v>
      </c>
      <c r="G21" s="102">
        <v>41076.53</v>
      </c>
      <c r="H21" s="102">
        <v>0</v>
      </c>
      <c r="I21" s="102">
        <v>0</v>
      </c>
      <c r="J21" s="102">
        <v>3334.28</v>
      </c>
      <c r="K21" s="6">
        <v>0</v>
      </c>
    </row>
    <row r="22" spans="1:11" ht="16.5" customHeight="1" x14ac:dyDescent="0.3">
      <c r="A22" s="46" t="s">
        <v>237</v>
      </c>
      <c r="B22" s="100">
        <v>3.11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3.11</v>
      </c>
    </row>
    <row r="23" spans="1:11" ht="16.5" customHeight="1" x14ac:dyDescent="0.3">
      <c r="A23" s="46" t="s">
        <v>238</v>
      </c>
      <c r="B23" s="6">
        <v>411825</v>
      </c>
      <c r="C23" s="102">
        <v>44122</v>
      </c>
      <c r="D23" s="102">
        <v>82076</v>
      </c>
      <c r="E23" s="102">
        <v>118931</v>
      </c>
      <c r="F23" s="102">
        <v>3422</v>
      </c>
      <c r="G23" s="102">
        <v>48830</v>
      </c>
      <c r="H23" s="102">
        <v>0</v>
      </c>
      <c r="I23" s="102">
        <v>21939</v>
      </c>
      <c r="J23" s="102">
        <v>0</v>
      </c>
      <c r="K23" s="6">
        <v>92505</v>
      </c>
    </row>
    <row r="24" spans="1:11" ht="16.5" customHeight="1" x14ac:dyDescent="0.3">
      <c r="A24" s="46" t="s">
        <v>239</v>
      </c>
      <c r="B24" s="100">
        <v>6988.2248076538299</v>
      </c>
      <c r="C24" s="94">
        <v>1956.4399714199999</v>
      </c>
      <c r="D24" s="94">
        <v>313.15368293</v>
      </c>
      <c r="E24" s="94">
        <v>141.04556036</v>
      </c>
      <c r="F24" s="94">
        <v>0</v>
      </c>
      <c r="G24" s="94">
        <v>282.40515607254298</v>
      </c>
      <c r="H24" s="94">
        <v>0</v>
      </c>
      <c r="I24" s="94">
        <v>568.69569681999997</v>
      </c>
      <c r="J24" s="94">
        <v>152.63011928</v>
      </c>
      <c r="K24" s="100">
        <v>3573.8546207712898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50.613999999999997</v>
      </c>
      <c r="C30" s="94">
        <v>4.2560000000000002</v>
      </c>
      <c r="D30" s="94">
        <v>9.2650000000000006</v>
      </c>
      <c r="E30" s="94">
        <v>37.093000000000004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3">
      <c r="A34" s="46" t="s">
        <v>249</v>
      </c>
      <c r="B34" s="100">
        <v>49478.839475339897</v>
      </c>
      <c r="C34" s="94">
        <v>0</v>
      </c>
      <c r="D34" s="94">
        <v>0</v>
      </c>
      <c r="E34" s="94">
        <v>0</v>
      </c>
      <c r="F34" s="94">
        <v>0</v>
      </c>
      <c r="G34" s="94">
        <v>5503.0644441877403</v>
      </c>
      <c r="H34" s="94">
        <v>0</v>
      </c>
      <c r="I34" s="94">
        <v>0</v>
      </c>
      <c r="J34" s="94">
        <v>87.710322899999994</v>
      </c>
      <c r="K34" s="100">
        <v>43888.064708252197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/gnPtmcJcLRBKZMuQaXJ5/4U8bZzYBOxVVUm02etSdmWwbRVd/TWilg2jlnjQvv06eXAGKwiWxyx1j8nD4w6UA==" saltValue="fjdlqCc0hYBHlfkGAla1o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0" ht="16.5" customHeight="1" x14ac:dyDescent="0.25">
      <c r="A1" s="168" t="str">
        <f>'Table of Contents'!C34</f>
        <v>Table 2.16</v>
      </c>
      <c r="B1" s="168"/>
      <c r="C1" s="40"/>
    </row>
    <row r="2" spans="1:10" ht="16.5" customHeight="1" x14ac:dyDescent="0.3">
      <c r="A2" s="4" t="str">
        <f>"AIF: "&amp;'Table of Contents'!A34&amp;", "&amp;'Table of Contents'!A3</f>
        <v>AIF: Total Net Sales, 2016:Q3</v>
      </c>
      <c r="B2" s="1"/>
      <c r="C2" s="42"/>
      <c r="D2" s="43"/>
    </row>
    <row r="3" spans="1:10" ht="16.5" customHeight="1" x14ac:dyDescent="0.3">
      <c r="A3" s="2" t="s">
        <v>82</v>
      </c>
      <c r="B3" s="1"/>
      <c r="C3" s="42"/>
    </row>
    <row r="4" spans="1:10" ht="16.5" customHeight="1" x14ac:dyDescent="0.25">
      <c r="A4" s="42"/>
      <c r="B4" s="42"/>
      <c r="C4" s="42"/>
    </row>
    <row r="5" spans="1:10" ht="16.5" customHeight="1" x14ac:dyDescent="0.25">
      <c r="A5" s="42"/>
      <c r="B5" s="42"/>
      <c r="C5" s="42"/>
    </row>
    <row r="6" spans="1:10" ht="16.5" customHeight="1" x14ac:dyDescent="0.3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3">
      <c r="A8" s="46" t="s">
        <v>223</v>
      </c>
      <c r="B8" s="100">
        <v>912.41700000000003</v>
      </c>
      <c r="C8" s="94">
        <v>74.691000000000003</v>
      </c>
      <c r="D8" s="94">
        <v>51.396000000000001</v>
      </c>
      <c r="E8" s="94">
        <v>600.39</v>
      </c>
      <c r="F8" s="94">
        <v>0</v>
      </c>
      <c r="G8" s="94">
        <v>-24.041</v>
      </c>
      <c r="H8" s="94">
        <v>8.8390000000000004</v>
      </c>
      <c r="I8" s="94">
        <v>206.54400000000001</v>
      </c>
      <c r="J8" s="100">
        <v>-5.4020000000000001</v>
      </c>
    </row>
    <row r="9" spans="1:10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3">
      <c r="A12" s="46" t="s">
        <v>227</v>
      </c>
      <c r="B12" s="100">
        <v>79.757000000000005</v>
      </c>
      <c r="C12" s="94">
        <v>18.376999999999999</v>
      </c>
      <c r="D12" s="94">
        <v>0</v>
      </c>
      <c r="E12" s="94">
        <v>42.601999999999997</v>
      </c>
      <c r="F12" s="94">
        <v>0</v>
      </c>
      <c r="G12" s="94">
        <v>0</v>
      </c>
      <c r="H12" s="94">
        <v>0</v>
      </c>
      <c r="I12" s="94">
        <v>-5.3230000000000004</v>
      </c>
      <c r="J12" s="100">
        <v>24.100999999999999</v>
      </c>
    </row>
    <row r="13" spans="1:10" ht="16.5" customHeight="1" x14ac:dyDescent="0.3">
      <c r="A13" s="46" t="s">
        <v>228</v>
      </c>
      <c r="B13" s="6">
        <v>976.79492909999999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976.79493000000002</v>
      </c>
      <c r="J13" s="6">
        <v>0</v>
      </c>
    </row>
    <row r="14" spans="1:10" ht="16.5" customHeight="1" x14ac:dyDescent="0.3">
      <c r="A14" s="46" t="s">
        <v>229</v>
      </c>
      <c r="B14" s="100">
        <v>-49.575000000000003</v>
      </c>
      <c r="C14" s="94">
        <v>1052.1199999999999</v>
      </c>
      <c r="D14" s="94">
        <v>-8078.1779999999999</v>
      </c>
      <c r="E14" s="94">
        <v>1714.742</v>
      </c>
      <c r="F14" s="94">
        <v>572.351</v>
      </c>
      <c r="G14" s="94">
        <v>0</v>
      </c>
      <c r="H14" s="94">
        <v>140.51400000000001</v>
      </c>
      <c r="I14" s="94">
        <v>0</v>
      </c>
      <c r="J14" s="100">
        <v>4548.8760000000002</v>
      </c>
    </row>
    <row r="15" spans="1:10" ht="16.5" customHeight="1" x14ac:dyDescent="0.3">
      <c r="A15" s="46" t="s">
        <v>230</v>
      </c>
      <c r="B15" s="6">
        <v>469.15274149999999</v>
      </c>
      <c r="C15" s="102">
        <v>-59.982778500000002</v>
      </c>
      <c r="D15" s="102">
        <v>107.5828992</v>
      </c>
      <c r="E15" s="102">
        <v>238.5245223</v>
      </c>
      <c r="F15" s="102">
        <v>1.18367716</v>
      </c>
      <c r="G15" s="102">
        <v>-0.35750748999999998</v>
      </c>
      <c r="H15" s="102">
        <v>0</v>
      </c>
      <c r="I15" s="102">
        <v>5.0082190300000002</v>
      </c>
      <c r="J15" s="6">
        <v>177.19370979999999</v>
      </c>
    </row>
    <row r="16" spans="1:10" ht="16.5" customHeight="1" x14ac:dyDescent="0.3">
      <c r="A16" s="46" t="s">
        <v>231</v>
      </c>
      <c r="B16" s="100">
        <v>-3800</v>
      </c>
      <c r="C16" s="94">
        <v>-1400</v>
      </c>
      <c r="D16" s="94">
        <v>-700</v>
      </c>
      <c r="E16" s="94">
        <v>1600</v>
      </c>
      <c r="F16" s="94">
        <v>-2600</v>
      </c>
      <c r="G16" s="94">
        <v>-700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17205.346000000001</v>
      </c>
      <c r="C17" s="102">
        <v>2982.6329999999998</v>
      </c>
      <c r="D17" s="102">
        <v>3477.7640000000001</v>
      </c>
      <c r="E17" s="102">
        <v>6703.2470000000003</v>
      </c>
      <c r="F17" s="102">
        <v>-0.32400000000000001</v>
      </c>
      <c r="G17" s="102">
        <v>0</v>
      </c>
      <c r="H17" s="102">
        <v>-67.706999999999994</v>
      </c>
      <c r="I17" s="102">
        <v>1356.3340000000001</v>
      </c>
      <c r="J17" s="6">
        <v>2753.3989999999999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-33171.749390024997</v>
      </c>
      <c r="C19" s="102">
        <v>-5533.8319054981002</v>
      </c>
      <c r="D19" s="102">
        <v>21464.804176404999</v>
      </c>
      <c r="E19" s="102">
        <v>-2017.8783231123</v>
      </c>
      <c r="F19" s="102">
        <v>-79379.702792776006</v>
      </c>
      <c r="G19" s="102">
        <v>-9247.3982142681998</v>
      </c>
      <c r="H19" s="102">
        <v>10532.077188432801</v>
      </c>
      <c r="I19" s="102">
        <v>29630.7230642787</v>
      </c>
      <c r="J19" s="6">
        <v>1379.4574165136</v>
      </c>
    </row>
    <row r="20" spans="1:10" ht="16.5" customHeight="1" x14ac:dyDescent="0.3">
      <c r="A20" s="46" t="s">
        <v>235</v>
      </c>
      <c r="B20" s="100">
        <v>8147</v>
      </c>
      <c r="C20" s="94">
        <v>0</v>
      </c>
      <c r="D20" s="94">
        <v>0</v>
      </c>
      <c r="E20" s="94">
        <v>0</v>
      </c>
      <c r="F20" s="94">
        <v>378</v>
      </c>
      <c r="G20" s="94">
        <v>0</v>
      </c>
      <c r="H20" s="94">
        <v>0</v>
      </c>
      <c r="I20" s="94">
        <v>295</v>
      </c>
      <c r="J20" s="100">
        <v>7474</v>
      </c>
    </row>
    <row r="21" spans="1:10" ht="16.5" customHeight="1" x14ac:dyDescent="0.3">
      <c r="A21" s="46" t="s">
        <v>236</v>
      </c>
      <c r="B21" s="6">
        <v>254.77</v>
      </c>
      <c r="C21" s="102">
        <v>0</v>
      </c>
      <c r="D21" s="102">
        <v>27.58</v>
      </c>
      <c r="E21" s="102">
        <v>480.22</v>
      </c>
      <c r="F21" s="102">
        <v>0</v>
      </c>
      <c r="G21" s="102">
        <v>0</v>
      </c>
      <c r="H21" s="102">
        <v>-153.65</v>
      </c>
      <c r="I21" s="102">
        <v>0</v>
      </c>
      <c r="J21" s="6">
        <v>-99.38</v>
      </c>
    </row>
    <row r="22" spans="1:10" ht="16.5" customHeight="1" x14ac:dyDescent="0.3">
      <c r="A22" s="46" t="s">
        <v>237</v>
      </c>
      <c r="B22" s="100">
        <v>37.65</v>
      </c>
      <c r="C22" s="94">
        <v>-52.92</v>
      </c>
      <c r="D22" s="94">
        <v>22.18</v>
      </c>
      <c r="E22" s="94">
        <v>-5.74</v>
      </c>
      <c r="F22" s="94">
        <v>0</v>
      </c>
      <c r="G22" s="94">
        <v>0</v>
      </c>
      <c r="H22" s="94">
        <v>19.45</v>
      </c>
      <c r="I22" s="94">
        <v>15.7</v>
      </c>
      <c r="J22" s="100">
        <v>38.979999999999997</v>
      </c>
    </row>
    <row r="23" spans="1:10" ht="16.5" customHeight="1" x14ac:dyDescent="0.3">
      <c r="A23" s="46" t="s">
        <v>238</v>
      </c>
      <c r="B23" s="6">
        <v>4250</v>
      </c>
      <c r="C23" s="102">
        <v>-3430</v>
      </c>
      <c r="D23" s="102">
        <v>3029</v>
      </c>
      <c r="E23" s="102">
        <v>-573</v>
      </c>
      <c r="F23" s="102">
        <v>876</v>
      </c>
      <c r="G23" s="102">
        <v>0</v>
      </c>
      <c r="H23" s="102">
        <v>0</v>
      </c>
      <c r="I23" s="102">
        <v>737</v>
      </c>
      <c r="J23" s="6">
        <v>3611</v>
      </c>
    </row>
    <row r="24" spans="1:10" ht="16.5" customHeight="1" x14ac:dyDescent="0.3">
      <c r="A24" s="46" t="s">
        <v>239</v>
      </c>
      <c r="B24" s="100">
        <v>186.366160241534</v>
      </c>
      <c r="C24" s="94">
        <v>44.953297720000002</v>
      </c>
      <c r="D24" s="94">
        <v>-15.024106120000001</v>
      </c>
      <c r="E24" s="94">
        <v>35.665053</v>
      </c>
      <c r="F24" s="94">
        <v>0</v>
      </c>
      <c r="G24" s="94">
        <v>0</v>
      </c>
      <c r="H24" s="94">
        <v>1.3120000000000001</v>
      </c>
      <c r="I24" s="94">
        <v>19.870432019999999</v>
      </c>
      <c r="J24" s="100">
        <v>99.5894836215342</v>
      </c>
    </row>
    <row r="25" spans="1:10" ht="16.5" customHeight="1" x14ac:dyDescent="0.3">
      <c r="A25" s="46" t="s">
        <v>240</v>
      </c>
      <c r="B25" s="6">
        <v>8289</v>
      </c>
      <c r="C25" s="102">
        <v>5933</v>
      </c>
      <c r="D25" s="102">
        <v>507</v>
      </c>
      <c r="E25" s="102">
        <v>-292</v>
      </c>
      <c r="F25" s="102">
        <v>0</v>
      </c>
      <c r="G25" s="102">
        <v>0</v>
      </c>
      <c r="H25" s="102">
        <v>0</v>
      </c>
      <c r="I25" s="102">
        <v>237</v>
      </c>
      <c r="J25" s="6">
        <v>1904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3617.9949999999999</v>
      </c>
      <c r="C27" s="102">
        <v>-6.4950000000000001</v>
      </c>
      <c r="D27" s="102">
        <v>1601.2159999999999</v>
      </c>
      <c r="E27" s="102">
        <v>145.30500000000001</v>
      </c>
      <c r="F27" s="102">
        <v>59.646999999999998</v>
      </c>
      <c r="G27" s="102">
        <v>0</v>
      </c>
      <c r="H27" s="102">
        <v>968.85400000000004</v>
      </c>
      <c r="I27" s="102">
        <v>38.052999999999997</v>
      </c>
      <c r="J27" s="6">
        <v>811.41499999999996</v>
      </c>
    </row>
    <row r="28" spans="1:10" ht="16.5" customHeight="1" x14ac:dyDescent="0.3">
      <c r="A28" s="46" t="s">
        <v>243</v>
      </c>
      <c r="B28" s="100">
        <v>-35.131392519999999</v>
      </c>
      <c r="C28" s="94">
        <v>8.7103949999999999E-2</v>
      </c>
      <c r="D28" s="94">
        <v>-10.050399990000001</v>
      </c>
      <c r="E28" s="94">
        <v>-1.4333332000000001</v>
      </c>
      <c r="F28" s="94">
        <v>-30.064227989999999</v>
      </c>
      <c r="G28" s="94">
        <v>-3.6068024599999999</v>
      </c>
      <c r="H28" s="94">
        <v>-7.2508149999999993E-2</v>
      </c>
      <c r="I28" s="94">
        <v>0</v>
      </c>
      <c r="J28" s="100">
        <v>10.00877532</v>
      </c>
    </row>
    <row r="29" spans="1:10" ht="16.5" customHeight="1" x14ac:dyDescent="0.3">
      <c r="A29" s="46" t="s">
        <v>244</v>
      </c>
      <c r="B29" s="6">
        <v>1.58</v>
      </c>
      <c r="C29" s="102">
        <v>4</v>
      </c>
      <c r="D29" s="102">
        <v>0</v>
      </c>
      <c r="E29" s="102">
        <v>-0.12</v>
      </c>
      <c r="F29" s="102">
        <v>0</v>
      </c>
      <c r="G29" s="102">
        <v>0</v>
      </c>
      <c r="H29" s="102">
        <v>-1.57</v>
      </c>
      <c r="I29" s="102">
        <v>0</v>
      </c>
      <c r="J29" s="6">
        <v>-0.73</v>
      </c>
    </row>
    <row r="30" spans="1:10" ht="16.5" customHeight="1" x14ac:dyDescent="0.3">
      <c r="A30" s="46" t="s">
        <v>245</v>
      </c>
      <c r="B30" s="100">
        <v>-4.6559999999999997</v>
      </c>
      <c r="C30" s="94">
        <v>0.52</v>
      </c>
      <c r="D30" s="94">
        <v>2.42</v>
      </c>
      <c r="E30" s="94">
        <v>25.962</v>
      </c>
      <c r="F30" s="94">
        <v>-53.682000000000002</v>
      </c>
      <c r="G30" s="94">
        <v>0</v>
      </c>
      <c r="H30" s="94">
        <v>0</v>
      </c>
      <c r="I30" s="94">
        <v>20.123999999999999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3583</v>
      </c>
      <c r="C32" s="94">
        <v>6</v>
      </c>
      <c r="D32" s="94">
        <v>2858</v>
      </c>
      <c r="E32" s="94">
        <v>-30</v>
      </c>
      <c r="F32" s="94">
        <v>0</v>
      </c>
      <c r="G32" s="94">
        <v>721</v>
      </c>
      <c r="H32" s="94">
        <v>15</v>
      </c>
      <c r="I32" s="94">
        <v>0</v>
      </c>
      <c r="J32" s="100">
        <v>13</v>
      </c>
    </row>
    <row r="33" spans="1:10" ht="16.5" customHeight="1" x14ac:dyDescent="0.3">
      <c r="A33" s="46" t="s">
        <v>248</v>
      </c>
      <c r="B33" s="6">
        <v>-2450</v>
      </c>
      <c r="C33" s="102">
        <v>685</v>
      </c>
      <c r="D33" s="102">
        <v>-105</v>
      </c>
      <c r="E33" s="102">
        <v>1136</v>
      </c>
      <c r="F33" s="102">
        <v>7</v>
      </c>
      <c r="G33" s="102">
        <v>0</v>
      </c>
      <c r="H33" s="102">
        <v>-3027</v>
      </c>
      <c r="I33" s="102">
        <v>0</v>
      </c>
      <c r="J33" s="6">
        <v>-1146</v>
      </c>
    </row>
    <row r="34" spans="1:10" ht="16.5" customHeight="1" x14ac:dyDescent="0.3">
      <c r="A34" s="46" t="s">
        <v>249</v>
      </c>
      <c r="B34" s="100">
        <v>1048.992308137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1106.9942112202</v>
      </c>
      <c r="J34" s="100">
        <v>-58.001903083201</v>
      </c>
    </row>
    <row r="35" spans="1:10" ht="16.5" customHeight="1" x14ac:dyDescent="0.3">
      <c r="A35" s="46" t="s">
        <v>250</v>
      </c>
      <c r="B35" s="6">
        <v>154.58755525000001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84.348792450000005</v>
      </c>
      <c r="J35" s="6">
        <v>70.238762800000003</v>
      </c>
    </row>
    <row r="36" spans="1:10" ht="16.5" customHeight="1" x14ac:dyDescent="0.3">
      <c r="A36" s="46" t="s">
        <v>251</v>
      </c>
      <c r="B36" s="100">
        <v>175.5642</v>
      </c>
      <c r="C36" s="94">
        <v>300.58909999999997</v>
      </c>
      <c r="D36" s="94">
        <v>79.485699999999994</v>
      </c>
      <c r="E36" s="94">
        <v>514.04330000000004</v>
      </c>
      <c r="F36" s="94">
        <v>-104.47190000000001</v>
      </c>
      <c r="G36" s="94">
        <v>-118.7581</v>
      </c>
      <c r="H36" s="94">
        <v>196.47919999999999</v>
      </c>
      <c r="I36" s="94">
        <v>-1000.5905</v>
      </c>
      <c r="J36" s="100">
        <v>308.78739999999999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3Uj0JM2QXUUnbBOD9CVjttKOhSkz4seg4bzzU2+IXeke6HQ9ABD/6S0mx0E2KLyz/09V9CmB+X/Kwkir7o0jdg==" saltValue="Z1o3HSBqFyUsxtx5u4UfV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Contents'!C35</f>
        <v>Table 2.17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Contents'!A35&amp;", "&amp;'Table of Contents'!A3</f>
        <v>AIF: Total Net Sales of Other Funds, 2016:Q3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-5.4020000000000001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-5.4020000000000001</v>
      </c>
      <c r="K8" s="118" t="e">
        <f>#REF!</f>
        <v>#REF!</v>
      </c>
      <c r="L8" s="33">
        <v>-5.4020000000000001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24.100999999999999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0.375</v>
      </c>
      <c r="I12" s="32">
        <v>0.24</v>
      </c>
      <c r="J12" s="113">
        <v>23.486000000000001</v>
      </c>
      <c r="K12" s="118" t="e">
        <f>#REF!</f>
        <v>#REF!</v>
      </c>
      <c r="L12" s="33">
        <v>79.757999999999996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4548.8760000000002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288.74900000000002</v>
      </c>
      <c r="J14" s="113">
        <v>4260.1270000000004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177.19370979999999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2753.3989999999999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-35.917999999999999</v>
      </c>
      <c r="J17" s="114">
        <v>2789.317</v>
      </c>
      <c r="K17" s="118" t="e">
        <f>#REF!</f>
        <v>#REF!</v>
      </c>
      <c r="L17" s="119">
        <v>2753.3989999999999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1379.4574165136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-504.196507</v>
      </c>
      <c r="J19" s="114">
        <v>1883.6539235135999</v>
      </c>
      <c r="K19" s="118" t="e">
        <f>#REF!</f>
        <v>#REF!</v>
      </c>
      <c r="L19" s="119">
        <v>1379.4574165136</v>
      </c>
      <c r="M19" s="114">
        <v>0</v>
      </c>
    </row>
    <row r="20" spans="1:13" ht="16.5" customHeight="1" x14ac:dyDescent="0.3">
      <c r="A20" s="46" t="s">
        <v>235</v>
      </c>
      <c r="B20" s="113">
        <v>7474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-99.38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-99.38</v>
      </c>
      <c r="J21" s="114">
        <v>0</v>
      </c>
      <c r="K21" s="118" t="e">
        <f>#REF!</f>
        <v>#REF!</v>
      </c>
      <c r="L21" s="119">
        <v>-99.38</v>
      </c>
      <c r="M21" s="114">
        <v>0</v>
      </c>
    </row>
    <row r="22" spans="1:13" ht="16.5" customHeight="1" x14ac:dyDescent="0.3">
      <c r="A22" s="46" t="s">
        <v>237</v>
      </c>
      <c r="B22" s="113">
        <v>38.979999999999997</v>
      </c>
      <c r="C22" s="32">
        <v>0</v>
      </c>
      <c r="D22" s="32">
        <v>0</v>
      </c>
      <c r="E22" s="32">
        <v>0</v>
      </c>
      <c r="F22" s="32">
        <v>0</v>
      </c>
      <c r="G22" s="32">
        <v>19.829999999999998</v>
      </c>
      <c r="H22" s="32">
        <v>0</v>
      </c>
      <c r="I22" s="32">
        <v>-0.09</v>
      </c>
      <c r="J22" s="113">
        <v>19.239999999999998</v>
      </c>
      <c r="K22" s="118" t="e">
        <f>#REF!</f>
        <v>#REF!</v>
      </c>
      <c r="L22" s="33">
        <v>19.239999999999998</v>
      </c>
      <c r="M22" s="113">
        <v>0</v>
      </c>
    </row>
    <row r="23" spans="1:13" ht="16.5" customHeight="1" x14ac:dyDescent="0.3">
      <c r="A23" s="46" t="s">
        <v>238</v>
      </c>
      <c r="B23" s="114">
        <v>3611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389</v>
      </c>
      <c r="I23" s="115">
        <v>0</v>
      </c>
      <c r="J23" s="114">
        <v>3222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99.5894836215342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29.879887650000001</v>
      </c>
      <c r="I24" s="32">
        <v>-9.7085476800000006</v>
      </c>
      <c r="J24" s="113">
        <v>79.418143651534194</v>
      </c>
      <c r="K24" s="118" t="e">
        <f>#REF!</f>
        <v>#REF!</v>
      </c>
      <c r="L24" s="33">
        <v>95.067746621534297</v>
      </c>
      <c r="M24" s="113">
        <v>4.5217369999999999</v>
      </c>
    </row>
    <row r="25" spans="1:13" ht="16.5" customHeight="1" x14ac:dyDescent="0.3">
      <c r="A25" s="46" t="s">
        <v>240</v>
      </c>
      <c r="B25" s="114">
        <v>1904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211</v>
      </c>
      <c r="I25" s="115">
        <v>-1565</v>
      </c>
      <c r="J25" s="114">
        <v>3258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811.41499999999996</v>
      </c>
      <c r="C27" s="115">
        <v>0</v>
      </c>
      <c r="D27" s="115">
        <v>0</v>
      </c>
      <c r="E27" s="115">
        <v>0</v>
      </c>
      <c r="F27" s="115">
        <v>0</v>
      </c>
      <c r="G27" s="115">
        <v>22.033000000000001</v>
      </c>
      <c r="H27" s="115">
        <v>793.13300000000004</v>
      </c>
      <c r="I27" s="115">
        <v>0</v>
      </c>
      <c r="J27" s="114">
        <v>-3.75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10.00877532</v>
      </c>
      <c r="C28" s="32">
        <v>0</v>
      </c>
      <c r="D28" s="32">
        <v>0</v>
      </c>
      <c r="E28" s="32">
        <v>0</v>
      </c>
      <c r="F28" s="32">
        <v>40.42769758</v>
      </c>
      <c r="G28" s="32">
        <v>0</v>
      </c>
      <c r="H28" s="32">
        <v>0</v>
      </c>
      <c r="I28" s="32">
        <v>0</v>
      </c>
      <c r="J28" s="113">
        <v>-30.418922259999999</v>
      </c>
      <c r="K28" s="118" t="e">
        <f>#REF!</f>
        <v>#REF!</v>
      </c>
      <c r="L28" s="33">
        <v>10.00877532</v>
      </c>
      <c r="M28" s="113">
        <v>0</v>
      </c>
    </row>
    <row r="29" spans="1:13" ht="16.5" customHeight="1" x14ac:dyDescent="0.3">
      <c r="A29" s="46" t="s">
        <v>244</v>
      </c>
      <c r="B29" s="114">
        <v>-0.73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-0.73</v>
      </c>
      <c r="K29" s="118" t="e">
        <f>#REF!</f>
        <v>#REF!</v>
      </c>
      <c r="L29" s="119">
        <v>0</v>
      </c>
      <c r="M29" s="114">
        <v>0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13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13</v>
      </c>
      <c r="J32" s="113">
        <v>0</v>
      </c>
      <c r="K32" s="118" t="e">
        <f>#REF!</f>
        <v>#REF!</v>
      </c>
      <c r="L32" s="33">
        <v>13</v>
      </c>
      <c r="M32" s="113">
        <v>0</v>
      </c>
    </row>
    <row r="33" spans="1:13" ht="16.5" customHeight="1" x14ac:dyDescent="0.3">
      <c r="A33" s="46" t="s">
        <v>248</v>
      </c>
      <c r="B33" s="114">
        <v>-1146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-1159</v>
      </c>
      <c r="J33" s="114">
        <v>13</v>
      </c>
      <c r="K33" s="118" t="e">
        <f>#REF!</f>
        <v>#REF!</v>
      </c>
      <c r="L33" s="119">
        <v>13</v>
      </c>
      <c r="M33" s="114">
        <v>0</v>
      </c>
    </row>
    <row r="34" spans="1:13" ht="16.5" customHeight="1" x14ac:dyDescent="0.3">
      <c r="A34" s="46" t="s">
        <v>249</v>
      </c>
      <c r="B34" s="113">
        <v>-58.001903083201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-33.395487645163001</v>
      </c>
      <c r="J34" s="113">
        <v>-24.606415438037999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70.238762800000003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70.238762800000003</v>
      </c>
      <c r="I35" s="115">
        <v>0</v>
      </c>
      <c r="J35" s="114">
        <v>0</v>
      </c>
      <c r="K35" s="118" t="e">
        <f>#REF!</f>
        <v>#REF!</v>
      </c>
      <c r="L35" s="119">
        <v>70.238762800000003</v>
      </c>
      <c r="M35" s="114">
        <v>0</v>
      </c>
    </row>
    <row r="36" spans="1:13" ht="16.5" customHeight="1" x14ac:dyDescent="0.3">
      <c r="A36" s="46" t="s">
        <v>251</v>
      </c>
      <c r="B36" s="113">
        <v>308.78739999999999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308.78739999999999</v>
      </c>
      <c r="K36" s="118" t="e">
        <f>#REF!</f>
        <v>#REF!</v>
      </c>
      <c r="L36" s="33">
        <v>308.49599999999998</v>
      </c>
      <c r="M36" s="113">
        <v>0</v>
      </c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o41RD+VU5Lm7xb78yN4JigwiZI+ZMemRZga0vy9Iz7V0+nt0XW68x+Ysr93nmuInQyI/x741ouCgAzo7fRfig==" saltValue="5r6g3UYsm/DCgeQfKToKfg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Contents'!C36</f>
        <v>Table 2.18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Contents'!A36&amp;", "&amp;'Table of Contents'!A3</f>
        <v>AIF: Total Net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 t="e">
        <f>#REF!</f>
        <v>#REF!</v>
      </c>
      <c r="G8" s="100">
        <v>203.82499999999999</v>
      </c>
      <c r="H8" s="94">
        <v>-15.919</v>
      </c>
      <c r="I8" s="94">
        <v>19.817</v>
      </c>
      <c r="J8" s="94">
        <v>205.32900000000001</v>
      </c>
      <c r="K8" s="100">
        <v>-5.4020000000000001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 t="e">
        <f>#REF!</f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 t="e">
        <f>#REF!</f>
        <v>#REF!</v>
      </c>
      <c r="G12" s="100">
        <v>-1.3720000000000001</v>
      </c>
      <c r="H12" s="94">
        <v>0</v>
      </c>
      <c r="I12" s="94">
        <v>0</v>
      </c>
      <c r="J12" s="94">
        <v>-1.6220000000000001</v>
      </c>
      <c r="K12" s="100">
        <v>0.25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 t="e">
        <f>#REF!</f>
        <v>#REF!</v>
      </c>
      <c r="G14" s="100">
        <v>479.47199999999998</v>
      </c>
      <c r="H14" s="94">
        <v>-31.478000000000002</v>
      </c>
      <c r="I14" s="94">
        <v>-15.266</v>
      </c>
      <c r="J14" s="94">
        <v>526.21600000000001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98.109351070000002</v>
      </c>
      <c r="H15" s="102">
        <v>-31.130974899999998</v>
      </c>
      <c r="I15" s="102">
        <v>129.24032589999999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 t="e">
        <f>#REF!</f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2040.7159999999999</v>
      </c>
      <c r="H17" s="102">
        <v>87.772000000000006</v>
      </c>
      <c r="I17" s="102">
        <v>2.99</v>
      </c>
      <c r="J17" s="102">
        <v>1920.741</v>
      </c>
      <c r="K17" s="6">
        <v>29.213000000000001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 t="e">
        <f>#REF!</f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-9303.6044438628996</v>
      </c>
      <c r="H19" s="102">
        <v>-4120.132256551</v>
      </c>
      <c r="I19" s="102">
        <v>642.56203360048698</v>
      </c>
      <c r="J19" s="102">
        <v>-1895.3123585566</v>
      </c>
      <c r="K19" s="6">
        <v>-3930.7218623558001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 t="e">
        <f>#REF!</f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244.08</v>
      </c>
      <c r="H21" s="102">
        <v>0</v>
      </c>
      <c r="I21" s="102">
        <v>0</v>
      </c>
      <c r="J21" s="102">
        <v>326.57</v>
      </c>
      <c r="K21" s="6">
        <v>-82.49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 t="e">
        <f>#REF!</f>
        <v>#REF!</v>
      </c>
      <c r="G22" s="100">
        <v>-99.46</v>
      </c>
      <c r="H22" s="94">
        <v>0</v>
      </c>
      <c r="I22" s="94">
        <v>0</v>
      </c>
      <c r="J22" s="94">
        <v>0</v>
      </c>
      <c r="K22" s="100">
        <v>-99.46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445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 t="e">
        <f>#REF!</f>
        <v>#REF!</v>
      </c>
      <c r="G24" s="100">
        <v>7.5747272499999996</v>
      </c>
      <c r="H24" s="94">
        <v>-0.612456</v>
      </c>
      <c r="I24" s="94">
        <v>0</v>
      </c>
      <c r="J24" s="94">
        <v>0</v>
      </c>
      <c r="K24" s="100">
        <v>8.1871832500000004</v>
      </c>
    </row>
    <row r="25" spans="1:11" ht="16.5" customHeight="1" x14ac:dyDescent="0.3">
      <c r="A25" s="46" t="s">
        <v>240</v>
      </c>
      <c r="B25" s="6">
        <v>7</v>
      </c>
      <c r="C25" s="102">
        <v>0</v>
      </c>
      <c r="D25" s="102">
        <v>0</v>
      </c>
      <c r="E25" s="6">
        <v>0</v>
      </c>
      <c r="F25" s="108"/>
      <c r="G25" s="6">
        <v>-2938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 t="e">
        <f>#REF!</f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44.328000000000003</v>
      </c>
      <c r="H27" s="102">
        <v>-44.237000000000002</v>
      </c>
      <c r="I27" s="102">
        <v>78.453999999999994</v>
      </c>
      <c r="J27" s="102">
        <v>64.456000000000003</v>
      </c>
      <c r="K27" s="6">
        <v>-54.344999999999999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 t="e">
        <f>#REF!</f>
        <v>#REF!</v>
      </c>
      <c r="G28" s="100">
        <v>23.488197960000001</v>
      </c>
      <c r="H28" s="94">
        <v>0</v>
      </c>
      <c r="I28" s="94">
        <v>-0.35453124000000003</v>
      </c>
      <c r="J28" s="94">
        <v>-0.11168709</v>
      </c>
      <c r="K28" s="100">
        <v>23.954416290000001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 t="e">
        <f>#REF!</f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 t="e">
        <f>#REF!</f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142</v>
      </c>
      <c r="C33" s="102">
        <v>142</v>
      </c>
      <c r="D33" s="102">
        <v>0</v>
      </c>
      <c r="E33" s="6">
        <v>0</v>
      </c>
      <c r="F33" s="108"/>
      <c r="G33" s="6">
        <v>570</v>
      </c>
      <c r="H33" s="102">
        <v>179</v>
      </c>
      <c r="I33" s="102">
        <v>-178</v>
      </c>
      <c r="J33" s="102">
        <v>563</v>
      </c>
      <c r="K33" s="6">
        <v>6</v>
      </c>
    </row>
    <row r="34" spans="1:11" ht="16.5" customHeight="1" x14ac:dyDescent="0.3">
      <c r="A34" s="46" t="s">
        <v>249</v>
      </c>
      <c r="B34" s="100">
        <v>226.691432415816</v>
      </c>
      <c r="C34" s="94">
        <v>0</v>
      </c>
      <c r="D34" s="94">
        <v>0</v>
      </c>
      <c r="E34" s="100">
        <v>226.691432415816</v>
      </c>
      <c r="F34" s="108" t="e">
        <f>#REF!</f>
        <v>#REF!</v>
      </c>
      <c r="G34" s="100">
        <v>56.389332805177403</v>
      </c>
      <c r="H34" s="94">
        <v>0</v>
      </c>
      <c r="I34" s="94">
        <v>0</v>
      </c>
      <c r="J34" s="94">
        <v>0</v>
      </c>
      <c r="K34" s="100">
        <v>56.389332805177403</v>
      </c>
    </row>
    <row r="35" spans="1:11" ht="16.5" customHeight="1" x14ac:dyDescent="0.3">
      <c r="A35" s="46" t="s">
        <v>250</v>
      </c>
      <c r="B35" s="6">
        <v>-34.131072470218001</v>
      </c>
      <c r="C35" s="102">
        <v>0</v>
      </c>
      <c r="D35" s="102">
        <v>0</v>
      </c>
      <c r="E35" s="6">
        <v>0</v>
      </c>
      <c r="F35" s="108"/>
      <c r="G35" s="6">
        <v>26.771907948123999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 t="e">
        <f>#REF!</f>
        <v>#REF!</v>
      </c>
      <c r="G36" s="100">
        <v>479.91370000000001</v>
      </c>
      <c r="H36" s="94">
        <v>8.43E-2</v>
      </c>
      <c r="I36" s="94">
        <v>20.666399999999999</v>
      </c>
      <c r="J36" s="94">
        <v>106.32689999999999</v>
      </c>
      <c r="K36" s="100">
        <v>352.83609999999999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0+qKTmDSKi4JuUd+cEbfCfHsDEdhBf2dFmdxsPppLDl+9FX5elnfwYzcKo18F3/s+LPUOEb4+4DJABPDDn7FA==" saltValue="oOXVN3nyzjmmIlfzrkBbd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Contents'!C37</f>
        <v>Table 2.19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Contents'!A37&amp;", "&amp;'Table of Contents'!A3</f>
        <v>AIF: Total Net Sales of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668.42899999999997</v>
      </c>
      <c r="C8" s="94">
        <v>78.754999999999995</v>
      </c>
      <c r="D8" s="94">
        <v>32.561</v>
      </c>
      <c r="E8" s="94">
        <v>533.29999999999995</v>
      </c>
      <c r="F8" s="94">
        <v>0</v>
      </c>
      <c r="G8" s="94">
        <v>23.812999999999999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-12.008000000001999</v>
      </c>
      <c r="C14" s="94">
        <v>1876.752</v>
      </c>
      <c r="D14" s="94">
        <v>-8078.4250000000002</v>
      </c>
      <c r="E14" s="94">
        <v>1379.4079999999999</v>
      </c>
      <c r="F14" s="94">
        <v>572.351</v>
      </c>
      <c r="G14" s="94">
        <v>0</v>
      </c>
      <c r="H14" s="94">
        <v>0</v>
      </c>
      <c r="I14" s="94">
        <v>0</v>
      </c>
      <c r="J14" s="94">
        <v>0</v>
      </c>
      <c r="K14" s="100">
        <v>4237.9059999999999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16918.386999999999</v>
      </c>
      <c r="C17" s="102">
        <v>2918.056</v>
      </c>
      <c r="D17" s="102">
        <v>3558.7080000000001</v>
      </c>
      <c r="E17" s="102">
        <v>6707.7579999999998</v>
      </c>
      <c r="F17" s="102">
        <v>-0.32400000000000001</v>
      </c>
      <c r="G17" s="102">
        <v>1042.434</v>
      </c>
      <c r="H17" s="102">
        <v>0</v>
      </c>
      <c r="I17" s="102">
        <v>0</v>
      </c>
      <c r="J17" s="102">
        <v>24.882000000000001</v>
      </c>
      <c r="K17" s="6">
        <v>2666.873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-2300.6142752548999</v>
      </c>
      <c r="C19" s="102">
        <v>-473.68777900537998</v>
      </c>
      <c r="D19" s="102">
        <v>141.013463413144</v>
      </c>
      <c r="E19" s="102">
        <v>1623.7458357190801</v>
      </c>
      <c r="F19" s="102">
        <v>-7548.2497702395003</v>
      </c>
      <c r="G19" s="102">
        <v>2671.9849297795099</v>
      </c>
      <c r="H19" s="102">
        <v>0</v>
      </c>
      <c r="I19" s="102">
        <v>0</v>
      </c>
      <c r="J19" s="102">
        <v>-504.196507</v>
      </c>
      <c r="K19" s="6">
        <v>1788.77555207823</v>
      </c>
    </row>
    <row r="20" spans="1:11" ht="16.5" customHeight="1" x14ac:dyDescent="0.3">
      <c r="A20" s="46" t="s">
        <v>235</v>
      </c>
      <c r="B20" s="100">
        <v>6039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418.87</v>
      </c>
      <c r="C21" s="102">
        <v>0</v>
      </c>
      <c r="D21" s="102">
        <v>27.58</v>
      </c>
      <c r="E21" s="102">
        <v>480.22</v>
      </c>
      <c r="F21" s="102">
        <v>0</v>
      </c>
      <c r="G21" s="102">
        <v>0</v>
      </c>
      <c r="H21" s="102">
        <v>0</v>
      </c>
      <c r="I21" s="102">
        <v>0</v>
      </c>
      <c r="J21" s="102">
        <v>-88.93</v>
      </c>
      <c r="K21" s="6">
        <v>0</v>
      </c>
    </row>
    <row r="22" spans="1:11" ht="16.5" customHeight="1" x14ac:dyDescent="0.3">
      <c r="A22" s="46" t="s">
        <v>237</v>
      </c>
      <c r="B22" s="100">
        <v>-0.48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-0.48</v>
      </c>
    </row>
    <row r="23" spans="1:11" ht="16.5" customHeight="1" x14ac:dyDescent="0.3">
      <c r="A23" s="46" t="s">
        <v>238</v>
      </c>
      <c r="B23" s="6">
        <v>3954</v>
      </c>
      <c r="C23" s="102">
        <v>-2725</v>
      </c>
      <c r="D23" s="102">
        <v>2684</v>
      </c>
      <c r="E23" s="102">
        <v>-1411</v>
      </c>
      <c r="F23" s="102">
        <v>486</v>
      </c>
      <c r="G23" s="102">
        <v>775</v>
      </c>
      <c r="H23" s="102">
        <v>0</v>
      </c>
      <c r="I23" s="102">
        <v>266</v>
      </c>
      <c r="J23" s="102">
        <v>0</v>
      </c>
      <c r="K23" s="6">
        <v>3879</v>
      </c>
    </row>
    <row r="24" spans="1:11" ht="16.5" customHeight="1" x14ac:dyDescent="0.3">
      <c r="A24" s="46" t="s">
        <v>239</v>
      </c>
      <c r="B24" s="100">
        <v>175.43216024153401</v>
      </c>
      <c r="C24" s="94">
        <v>45.470297719999998</v>
      </c>
      <c r="D24" s="94">
        <v>-13.16410612</v>
      </c>
      <c r="E24" s="94">
        <v>31.017053000000001</v>
      </c>
      <c r="F24" s="94">
        <v>0</v>
      </c>
      <c r="G24" s="94">
        <v>19.870432019999999</v>
      </c>
      <c r="H24" s="94">
        <v>0</v>
      </c>
      <c r="I24" s="94">
        <v>30.20188765</v>
      </c>
      <c r="J24" s="94">
        <v>-9.7085476800000006</v>
      </c>
      <c r="K24" s="100">
        <v>71.745143651534306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2.94</v>
      </c>
      <c r="C30" s="94">
        <v>0.52</v>
      </c>
      <c r="D30" s="94">
        <v>2.42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3">
      <c r="A34" s="46" t="s">
        <v>249</v>
      </c>
      <c r="B34" s="100">
        <v>-681.61892552869995</v>
      </c>
      <c r="C34" s="94">
        <v>0</v>
      </c>
      <c r="D34" s="94">
        <v>0</v>
      </c>
      <c r="E34" s="94">
        <v>0</v>
      </c>
      <c r="F34" s="94">
        <v>0</v>
      </c>
      <c r="G34" s="94">
        <v>76.074362720135994</v>
      </c>
      <c r="H34" s="94">
        <v>0</v>
      </c>
      <c r="I34" s="94">
        <v>0</v>
      </c>
      <c r="J34" s="94">
        <v>-0.630664</v>
      </c>
      <c r="K34" s="100">
        <v>-757.06262424884005</v>
      </c>
    </row>
    <row r="35" spans="1:13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JQPkBSJ0Gf1MyC8MenDsQJQfkGcj9W3o/KsG+NENGbUiDHGGLGTHriFeO2e8n9nWrb/8rsBUysVnN3yGRYxuA==" saltValue="B2M7S/AjJw9ET2fM0ewaM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K37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Contents'!C40</f>
        <v>Table 2.20</v>
      </c>
      <c r="B1" s="168"/>
      <c r="C1" s="40"/>
    </row>
    <row r="2" spans="1:11" ht="16.5" customHeight="1" x14ac:dyDescent="0.3">
      <c r="A2" s="110" t="str">
        <f>"AIF: "&amp;'Table of Contents'!A40&amp;", "&amp;'Table of Contents'!A3</f>
        <v>AIF: Total Sales, 2016:Q3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91.826999999999998</v>
      </c>
      <c r="C12" s="94">
        <v>18.873999999999999</v>
      </c>
      <c r="D12" s="94">
        <v>0</v>
      </c>
      <c r="E12" s="94">
        <v>47.316000000000003</v>
      </c>
      <c r="F12" s="94">
        <v>0</v>
      </c>
      <c r="G12" s="94">
        <v>0</v>
      </c>
      <c r="H12" s="94">
        <v>0</v>
      </c>
      <c r="I12" s="94">
        <v>1.516</v>
      </c>
      <c r="J12" s="100">
        <v>24.120999999999999</v>
      </c>
    </row>
    <row r="13" spans="1:11" ht="16.5" customHeight="1" x14ac:dyDescent="0.3">
      <c r="A13" s="46" t="s">
        <v>228</v>
      </c>
      <c r="B13" s="6">
        <v>1400.9357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1400.9357</v>
      </c>
      <c r="J13" s="6">
        <v>0</v>
      </c>
    </row>
    <row r="14" spans="1:11" ht="16.5" customHeight="1" x14ac:dyDescent="0.3">
      <c r="A14" s="46" t="s">
        <v>229</v>
      </c>
      <c r="B14" s="100">
        <v>32684.785</v>
      </c>
      <c r="C14" s="94">
        <v>11929.135</v>
      </c>
      <c r="D14" s="94">
        <v>11098.329</v>
      </c>
      <c r="E14" s="94">
        <v>3990.36</v>
      </c>
      <c r="F14" s="94">
        <v>692.45799999999997</v>
      </c>
      <c r="G14" s="94">
        <v>0</v>
      </c>
      <c r="H14" s="94">
        <v>141.55000000000001</v>
      </c>
      <c r="I14" s="94">
        <v>0</v>
      </c>
      <c r="J14" s="100">
        <v>4832.9530000000004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49973</v>
      </c>
      <c r="C20" s="94">
        <v>0</v>
      </c>
      <c r="D20" s="94">
        <v>0</v>
      </c>
      <c r="E20" s="94">
        <v>0</v>
      </c>
      <c r="F20" s="94">
        <v>2426</v>
      </c>
      <c r="G20" s="94">
        <v>0</v>
      </c>
      <c r="H20" s="94">
        <v>0</v>
      </c>
      <c r="I20" s="94">
        <v>359</v>
      </c>
      <c r="J20" s="100">
        <v>47188</v>
      </c>
    </row>
    <row r="21" spans="1:10" ht="16.5" customHeight="1" x14ac:dyDescent="0.3">
      <c r="A21" s="46" t="s">
        <v>236</v>
      </c>
      <c r="B21" s="6">
        <v>725.71</v>
      </c>
      <c r="C21" s="102">
        <v>0</v>
      </c>
      <c r="D21" s="102">
        <v>206.42</v>
      </c>
      <c r="E21" s="102">
        <v>480.35</v>
      </c>
      <c r="F21" s="102">
        <v>0</v>
      </c>
      <c r="G21" s="102">
        <v>0</v>
      </c>
      <c r="H21" s="102">
        <v>3.48</v>
      </c>
      <c r="I21" s="102">
        <v>0</v>
      </c>
      <c r="J21" s="6">
        <v>35.46</v>
      </c>
    </row>
    <row r="22" spans="1:10" ht="16.5" customHeight="1" x14ac:dyDescent="0.3">
      <c r="A22" s="46" t="s">
        <v>237</v>
      </c>
      <c r="B22" s="100">
        <v>578.11</v>
      </c>
      <c r="C22" s="94">
        <v>70.12</v>
      </c>
      <c r="D22" s="94">
        <v>51.12</v>
      </c>
      <c r="E22" s="94">
        <v>215.68</v>
      </c>
      <c r="F22" s="94">
        <v>0</v>
      </c>
      <c r="G22" s="94">
        <v>0</v>
      </c>
      <c r="H22" s="94">
        <v>20.76</v>
      </c>
      <c r="I22" s="94">
        <v>15.85</v>
      </c>
      <c r="J22" s="100">
        <v>204.58</v>
      </c>
    </row>
    <row r="23" spans="1:10" ht="16.5" customHeight="1" x14ac:dyDescent="0.3">
      <c r="A23" s="46" t="s">
        <v>238</v>
      </c>
      <c r="B23" s="6">
        <v>41307</v>
      </c>
      <c r="C23" s="102">
        <v>1308</v>
      </c>
      <c r="D23" s="102">
        <v>9866</v>
      </c>
      <c r="E23" s="102">
        <v>14351</v>
      </c>
      <c r="F23" s="102">
        <v>4487</v>
      </c>
      <c r="G23" s="102">
        <v>0</v>
      </c>
      <c r="H23" s="102">
        <v>0</v>
      </c>
      <c r="I23" s="102">
        <v>1528</v>
      </c>
      <c r="J23" s="6">
        <v>9767</v>
      </c>
    </row>
    <row r="24" spans="1:10" ht="16.5" customHeight="1" x14ac:dyDescent="0.3">
      <c r="A24" s="46" t="s">
        <v>239</v>
      </c>
      <c r="B24" s="100">
        <v>412.09575390865399</v>
      </c>
      <c r="C24" s="94">
        <v>63.294275300000002</v>
      </c>
      <c r="D24" s="94">
        <v>12.975180780000001</v>
      </c>
      <c r="E24" s="94">
        <v>38.045000000000002</v>
      </c>
      <c r="F24" s="94">
        <v>0</v>
      </c>
      <c r="G24" s="94">
        <v>0</v>
      </c>
      <c r="H24" s="94">
        <v>1.5980000000000001</v>
      </c>
      <c r="I24" s="94">
        <v>21.055376750000001</v>
      </c>
      <c r="J24" s="100">
        <v>275.12792107865403</v>
      </c>
    </row>
    <row r="25" spans="1:10" ht="16.5" customHeight="1" x14ac:dyDescent="0.3">
      <c r="A25" s="46" t="s">
        <v>240</v>
      </c>
      <c r="B25" s="6">
        <v>27952</v>
      </c>
      <c r="C25" s="102">
        <v>8453</v>
      </c>
      <c r="D25" s="102">
        <v>12186</v>
      </c>
      <c r="E25" s="102">
        <v>300</v>
      </c>
      <c r="F25" s="102">
        <v>0</v>
      </c>
      <c r="G25" s="102">
        <v>0</v>
      </c>
      <c r="H25" s="102">
        <v>0</v>
      </c>
      <c r="I25" s="102">
        <v>998</v>
      </c>
      <c r="J25" s="6">
        <v>6015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9485.2170000000006</v>
      </c>
      <c r="C27" s="102">
        <v>1123.5229999999999</v>
      </c>
      <c r="D27" s="102">
        <v>2430.23</v>
      </c>
      <c r="E27" s="102">
        <v>927.55700000000002</v>
      </c>
      <c r="F27" s="102">
        <v>1365.684</v>
      </c>
      <c r="G27" s="102">
        <v>0</v>
      </c>
      <c r="H27" s="102">
        <v>1511.171</v>
      </c>
      <c r="I27" s="102">
        <v>40.000999999999998</v>
      </c>
      <c r="J27" s="6">
        <v>2087.0509999999999</v>
      </c>
    </row>
    <row r="28" spans="1:10" ht="16.5" customHeight="1" x14ac:dyDescent="0.3">
      <c r="A28" s="46" t="s">
        <v>243</v>
      </c>
      <c r="B28" s="100">
        <v>387.77274366</v>
      </c>
      <c r="C28" s="94">
        <v>0.14650539000000001</v>
      </c>
      <c r="D28" s="94">
        <v>1.1956675000000001</v>
      </c>
      <c r="E28" s="94">
        <v>1.75E-3</v>
      </c>
      <c r="F28" s="94">
        <v>144.66842897000001</v>
      </c>
      <c r="G28" s="94">
        <v>1.35352202</v>
      </c>
      <c r="H28" s="94">
        <v>0</v>
      </c>
      <c r="I28" s="94">
        <v>0</v>
      </c>
      <c r="J28" s="100">
        <v>240.40686977999999</v>
      </c>
    </row>
    <row r="29" spans="1:10" ht="16.5" customHeight="1" x14ac:dyDescent="0.3">
      <c r="A29" s="46" t="s">
        <v>244</v>
      </c>
      <c r="B29" s="6">
        <v>12.7</v>
      </c>
      <c r="C29" s="102">
        <v>4</v>
      </c>
      <c r="D29" s="102">
        <v>0</v>
      </c>
      <c r="E29" s="102">
        <v>0</v>
      </c>
      <c r="F29" s="102">
        <v>0</v>
      </c>
      <c r="G29" s="102">
        <v>0</v>
      </c>
      <c r="H29" s="102">
        <v>0.99</v>
      </c>
      <c r="I29" s="102">
        <v>0</v>
      </c>
      <c r="J29" s="6">
        <v>7.71</v>
      </c>
    </row>
    <row r="30" spans="1:10" ht="16.5" customHeight="1" x14ac:dyDescent="0.3">
      <c r="A30" s="46" t="s">
        <v>245</v>
      </c>
      <c r="B30" s="100">
        <v>113.245</v>
      </c>
      <c r="C30" s="94">
        <v>0.52</v>
      </c>
      <c r="D30" s="94">
        <v>2.42</v>
      </c>
      <c r="E30" s="94">
        <v>35.222000000000001</v>
      </c>
      <c r="F30" s="94">
        <v>18.571000000000002</v>
      </c>
      <c r="G30" s="94">
        <v>0</v>
      </c>
      <c r="H30" s="94">
        <v>0</v>
      </c>
      <c r="I30" s="94">
        <v>56.512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5538</v>
      </c>
      <c r="C32" s="94">
        <v>317</v>
      </c>
      <c r="D32" s="94">
        <v>3307</v>
      </c>
      <c r="E32" s="94">
        <v>57</v>
      </c>
      <c r="F32" s="94">
        <v>0</v>
      </c>
      <c r="G32" s="94">
        <v>1789</v>
      </c>
      <c r="H32" s="94">
        <v>26</v>
      </c>
      <c r="I32" s="94">
        <v>0</v>
      </c>
      <c r="J32" s="100">
        <v>42</v>
      </c>
    </row>
    <row r="33" spans="1:10" ht="16.5" customHeight="1" x14ac:dyDescent="0.3">
      <c r="A33" s="46" t="s">
        <v>248</v>
      </c>
      <c r="B33" s="6">
        <v>8274</v>
      </c>
      <c r="C33" s="102">
        <v>2140</v>
      </c>
      <c r="D33" s="102">
        <v>716</v>
      </c>
      <c r="E33" s="102">
        <v>3691</v>
      </c>
      <c r="F33" s="102">
        <v>8</v>
      </c>
      <c r="G33" s="102">
        <v>0</v>
      </c>
      <c r="H33" s="102">
        <v>1155</v>
      </c>
      <c r="I33" s="102">
        <v>0</v>
      </c>
      <c r="J33" s="6">
        <v>564</v>
      </c>
    </row>
    <row r="34" spans="1:10" ht="16.5" customHeight="1" x14ac:dyDescent="0.3">
      <c r="A34" s="46" t="s">
        <v>249</v>
      </c>
      <c r="B34" s="100">
        <v>4503.5030927896896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1231.03371756042</v>
      </c>
      <c r="J34" s="100">
        <v>3272.4693752292701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8131.3810999999996</v>
      </c>
      <c r="C36" s="94">
        <v>1298.3679</v>
      </c>
      <c r="D36" s="94">
        <v>168.39080000000001</v>
      </c>
      <c r="E36" s="94">
        <v>2612.8546000000001</v>
      </c>
      <c r="F36" s="94">
        <v>25.118400000000001</v>
      </c>
      <c r="G36" s="94">
        <v>0</v>
      </c>
      <c r="H36" s="94">
        <v>312.2561</v>
      </c>
      <c r="I36" s="94">
        <v>822.80309999999997</v>
      </c>
      <c r="J36" s="100">
        <v>2891.5902000000001</v>
      </c>
    </row>
    <row r="37" spans="1:10" ht="16.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XiGqjqgxLC0lYmaOppdNXcWOT12Omsv71yJFGFSNs6TFtrqOXC/q5C5kIYSFfhU6hQtCds7+ZNPZxsgSP0+cKA==" saltValue="Hi3m0Xa/LlFpuk2UBg5vYg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79"/>
    <col min="11" max="11" width="1.140625" style="134" customWidth="1"/>
    <col min="12" max="16384" width="16.7109375" style="79"/>
  </cols>
  <sheetData>
    <row r="1" spans="1:13" ht="16.5" customHeight="1" x14ac:dyDescent="0.3">
      <c r="A1" s="169" t="str">
        <f>'Table of Contents'!C41</f>
        <v>Table 2.21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3">
      <c r="A2" s="80" t="str">
        <f>"AIF: "&amp;'Table of Contents'!A41&amp;", "&amp;'Table of Contents'!A3</f>
        <v>AIF: Total Sales of Other Funds, 2016:Q3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3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3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3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3">
      <c r="A8" s="46" t="s">
        <v>223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f>#REF!</f>
        <v>#REF!</v>
      </c>
      <c r="L8" s="64">
        <v>0</v>
      </c>
      <c r="M8" s="138">
        <v>0</v>
      </c>
    </row>
    <row r="9" spans="1:13" s="85" customFormat="1" ht="16.5" customHeight="1" x14ac:dyDescent="0.3">
      <c r="A9" s="46" t="s">
        <v>224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f>#REF!</f>
        <v>#REF!</v>
      </c>
      <c r="L9" s="141">
        <v>0</v>
      </c>
      <c r="M9" s="88">
        <v>0</v>
      </c>
    </row>
    <row r="10" spans="1:13" ht="16.5" customHeight="1" x14ac:dyDescent="0.3">
      <c r="A10" s="46" t="s">
        <v>225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f>#REF!</f>
        <v>#REF!</v>
      </c>
      <c r="L10" s="64">
        <v>0</v>
      </c>
      <c r="M10" s="138">
        <v>0</v>
      </c>
    </row>
    <row r="11" spans="1:13" ht="16.5" customHeight="1" x14ac:dyDescent="0.3">
      <c r="A11" s="46" t="s">
        <v>226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f>#REF!</f>
        <v>#REF!</v>
      </c>
      <c r="L11" s="141">
        <v>0</v>
      </c>
      <c r="M11" s="88">
        <v>0</v>
      </c>
    </row>
    <row r="12" spans="1:13" ht="16.5" customHeight="1" x14ac:dyDescent="0.3">
      <c r="A12" s="46" t="s">
        <v>227</v>
      </c>
      <c r="B12" s="138">
        <v>24.120999999999999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0.375</v>
      </c>
      <c r="I12" s="87">
        <v>0.26</v>
      </c>
      <c r="J12" s="138">
        <v>23.486000000000001</v>
      </c>
      <c r="K12" s="139" t="e">
        <f>#REF!</f>
        <v>#REF!</v>
      </c>
      <c r="L12" s="64">
        <v>91.828000000000003</v>
      </c>
      <c r="M12" s="138">
        <v>0</v>
      </c>
    </row>
    <row r="13" spans="1:13" ht="16.5" customHeight="1" x14ac:dyDescent="0.3">
      <c r="A13" s="46" t="s">
        <v>228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f>#REF!</f>
        <v>#REF!</v>
      </c>
      <c r="L13" s="141">
        <v>0</v>
      </c>
      <c r="M13" s="88">
        <v>0</v>
      </c>
    </row>
    <row r="14" spans="1:13" ht="16.5" customHeight="1" x14ac:dyDescent="0.3">
      <c r="A14" s="46" t="s">
        <v>229</v>
      </c>
      <c r="B14" s="138">
        <v>4832.9530000000004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333.45</v>
      </c>
      <c r="J14" s="138">
        <v>4499.5029999999997</v>
      </c>
      <c r="K14" s="139" t="e">
        <f>#REF!</f>
        <v>#REF!</v>
      </c>
      <c r="L14" s="64">
        <v>0</v>
      </c>
      <c r="M14" s="138">
        <v>0</v>
      </c>
    </row>
    <row r="15" spans="1:13" ht="16.5" customHeight="1" x14ac:dyDescent="0.3">
      <c r="A15" s="46" t="s">
        <v>230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f>#REF!</f>
        <v>#REF!</v>
      </c>
      <c r="L15" s="141">
        <v>0</v>
      </c>
      <c r="M15" s="88">
        <v>0</v>
      </c>
    </row>
    <row r="16" spans="1:13" ht="16.5" customHeight="1" x14ac:dyDescent="0.3">
      <c r="A16" s="46" t="s">
        <v>231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f>#REF!</f>
        <v>#REF!</v>
      </c>
      <c r="L16" s="64">
        <v>0</v>
      </c>
      <c r="M16" s="138">
        <v>0</v>
      </c>
    </row>
    <row r="17" spans="1:13" ht="16.5" customHeight="1" x14ac:dyDescent="0.3">
      <c r="A17" s="46" t="s">
        <v>232</v>
      </c>
      <c r="B17" s="88"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88">
        <v>0</v>
      </c>
      <c r="K17" s="139" t="e">
        <f>#REF!</f>
        <v>#REF!</v>
      </c>
      <c r="L17" s="141">
        <v>0</v>
      </c>
      <c r="M17" s="88">
        <v>0</v>
      </c>
    </row>
    <row r="18" spans="1:13" ht="16.5" customHeight="1" x14ac:dyDescent="0.3">
      <c r="A18" s="46" t="s">
        <v>233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f>#REF!</f>
        <v>#REF!</v>
      </c>
      <c r="L18" s="64">
        <v>0</v>
      </c>
      <c r="M18" s="138">
        <v>0</v>
      </c>
    </row>
    <row r="19" spans="1:13" ht="16.5" customHeight="1" x14ac:dyDescent="0.3">
      <c r="A19" s="46" t="s">
        <v>234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f>#REF!</f>
        <v>#REF!</v>
      </c>
      <c r="L19" s="141">
        <v>0</v>
      </c>
      <c r="M19" s="88">
        <v>0</v>
      </c>
    </row>
    <row r="20" spans="1:13" ht="16.5" customHeight="1" x14ac:dyDescent="0.3">
      <c r="A20" s="46" t="s">
        <v>235</v>
      </c>
      <c r="B20" s="138">
        <v>47188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f>#REF!</f>
        <v>#REF!</v>
      </c>
      <c r="L20" s="64">
        <v>0</v>
      </c>
      <c r="M20" s="138">
        <v>0</v>
      </c>
    </row>
    <row r="21" spans="1:13" ht="16.5" customHeight="1" x14ac:dyDescent="0.3">
      <c r="A21" s="46" t="s">
        <v>236</v>
      </c>
      <c r="B21" s="88">
        <v>35.46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35.46</v>
      </c>
      <c r="J21" s="88">
        <v>0</v>
      </c>
      <c r="K21" s="139" t="e">
        <f>#REF!</f>
        <v>#REF!</v>
      </c>
      <c r="L21" s="141">
        <v>35.46</v>
      </c>
      <c r="M21" s="88">
        <v>0</v>
      </c>
    </row>
    <row r="22" spans="1:13" ht="16.5" customHeight="1" x14ac:dyDescent="0.3">
      <c r="A22" s="46" t="s">
        <v>237</v>
      </c>
      <c r="B22" s="138">
        <v>204.58</v>
      </c>
      <c r="C22" s="87">
        <v>0</v>
      </c>
      <c r="D22" s="87">
        <v>0</v>
      </c>
      <c r="E22" s="87">
        <v>0</v>
      </c>
      <c r="F22" s="87">
        <v>0</v>
      </c>
      <c r="G22" s="87">
        <v>19.829999999999998</v>
      </c>
      <c r="H22" s="87">
        <v>0</v>
      </c>
      <c r="I22" s="87">
        <v>5.14</v>
      </c>
      <c r="J22" s="138">
        <v>179.61</v>
      </c>
      <c r="K22" s="139" t="e">
        <f>#REF!</f>
        <v>#REF!</v>
      </c>
      <c r="L22" s="64">
        <v>179.61</v>
      </c>
      <c r="M22" s="138">
        <v>0</v>
      </c>
    </row>
    <row r="23" spans="1:13" ht="16.5" customHeight="1" x14ac:dyDescent="0.3">
      <c r="A23" s="46" t="s">
        <v>238</v>
      </c>
      <c r="B23" s="88">
        <v>9767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938</v>
      </c>
      <c r="I23" s="140">
        <v>0</v>
      </c>
      <c r="J23" s="88">
        <v>8829</v>
      </c>
      <c r="K23" s="139" t="e">
        <f>#REF!</f>
        <v>#REF!</v>
      </c>
      <c r="L23" s="141">
        <v>0</v>
      </c>
      <c r="M23" s="88">
        <v>0</v>
      </c>
    </row>
    <row r="24" spans="1:13" ht="16.5" customHeight="1" x14ac:dyDescent="0.3">
      <c r="A24" s="46" t="s">
        <v>239</v>
      </c>
      <c r="B24" s="138">
        <v>275.12792107865403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33.411338049999998</v>
      </c>
      <c r="I24" s="87">
        <v>18.41315874</v>
      </c>
      <c r="J24" s="138">
        <v>223.30342428865401</v>
      </c>
      <c r="K24" s="139" t="e">
        <f>#REF!</f>
        <v>#REF!</v>
      </c>
      <c r="L24" s="64">
        <v>268.06318407865399</v>
      </c>
      <c r="M24" s="138">
        <v>7.064737</v>
      </c>
    </row>
    <row r="25" spans="1:13" ht="16.5" customHeight="1" x14ac:dyDescent="0.3">
      <c r="A25" s="46" t="s">
        <v>240</v>
      </c>
      <c r="B25" s="88">
        <v>6015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1174</v>
      </c>
      <c r="I25" s="140">
        <v>204</v>
      </c>
      <c r="J25" s="88">
        <v>4637</v>
      </c>
      <c r="K25" s="139" t="e">
        <f>#REF!</f>
        <v>#REF!</v>
      </c>
      <c r="L25" s="141">
        <v>0</v>
      </c>
      <c r="M25" s="88">
        <v>0</v>
      </c>
    </row>
    <row r="26" spans="1:13" ht="16.5" customHeight="1" x14ac:dyDescent="0.3">
      <c r="A26" s="46" t="s">
        <v>241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f>#REF!</f>
        <v>#REF!</v>
      </c>
      <c r="L26" s="64">
        <v>0</v>
      </c>
      <c r="M26" s="138">
        <v>0</v>
      </c>
    </row>
    <row r="27" spans="1:13" ht="16.5" customHeight="1" x14ac:dyDescent="0.3">
      <c r="A27" s="46" t="s">
        <v>242</v>
      </c>
      <c r="B27" s="88">
        <v>2087.0509999999999</v>
      </c>
      <c r="C27" s="140">
        <v>0</v>
      </c>
      <c r="D27" s="140">
        <v>0</v>
      </c>
      <c r="E27" s="140">
        <v>0</v>
      </c>
      <c r="F27" s="140">
        <v>0</v>
      </c>
      <c r="G27" s="140">
        <v>175.773</v>
      </c>
      <c r="H27" s="140">
        <v>1889.749</v>
      </c>
      <c r="I27" s="140">
        <v>0</v>
      </c>
      <c r="J27" s="88">
        <v>21.53</v>
      </c>
      <c r="K27" s="139" t="e">
        <f>#REF!</f>
        <v>#REF!</v>
      </c>
      <c r="L27" s="141">
        <v>0</v>
      </c>
      <c r="M27" s="88">
        <v>0</v>
      </c>
    </row>
    <row r="28" spans="1:13" ht="16.5" customHeight="1" x14ac:dyDescent="0.3">
      <c r="A28" s="46" t="s">
        <v>243</v>
      </c>
      <c r="B28" s="138">
        <v>240.40686977999999</v>
      </c>
      <c r="C28" s="87">
        <v>0</v>
      </c>
      <c r="D28" s="87">
        <v>0</v>
      </c>
      <c r="E28" s="87">
        <v>0</v>
      </c>
      <c r="F28" s="87">
        <v>80.565712189999999</v>
      </c>
      <c r="G28" s="87">
        <v>0</v>
      </c>
      <c r="H28" s="87">
        <v>0</v>
      </c>
      <c r="I28" s="87">
        <v>0</v>
      </c>
      <c r="J28" s="138">
        <v>159.84115758999999</v>
      </c>
      <c r="K28" s="139" t="e">
        <f>#REF!</f>
        <v>#REF!</v>
      </c>
      <c r="L28" s="64">
        <v>240.40686977999999</v>
      </c>
      <c r="M28" s="138">
        <v>0</v>
      </c>
    </row>
    <row r="29" spans="1:13" ht="16.5" customHeight="1" x14ac:dyDescent="0.3">
      <c r="A29" s="46" t="s">
        <v>244</v>
      </c>
      <c r="B29" s="88">
        <v>7.71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7.71</v>
      </c>
      <c r="K29" s="139" t="e">
        <f>#REF!</f>
        <v>#REF!</v>
      </c>
      <c r="L29" s="141">
        <v>0</v>
      </c>
      <c r="M29" s="88">
        <v>0</v>
      </c>
    </row>
    <row r="30" spans="1:13" ht="16.5" customHeight="1" x14ac:dyDescent="0.3">
      <c r="A30" s="46" t="s">
        <v>245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f>#REF!</f>
        <v>#REF!</v>
      </c>
      <c r="L30" s="64">
        <v>0</v>
      </c>
      <c r="M30" s="138">
        <v>0</v>
      </c>
    </row>
    <row r="31" spans="1:13" ht="16.5" customHeight="1" x14ac:dyDescent="0.3">
      <c r="A31" s="46" t="s">
        <v>246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f>#REF!</f>
        <v>#REF!</v>
      </c>
      <c r="L31" s="141">
        <v>0</v>
      </c>
      <c r="M31" s="88">
        <v>0</v>
      </c>
    </row>
    <row r="32" spans="1:13" ht="16.5" customHeight="1" x14ac:dyDescent="0.3">
      <c r="A32" s="46" t="s">
        <v>247</v>
      </c>
      <c r="B32" s="138">
        <v>42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42</v>
      </c>
      <c r="J32" s="138">
        <v>0</v>
      </c>
      <c r="K32" s="139" t="e">
        <f>#REF!</f>
        <v>#REF!</v>
      </c>
      <c r="L32" s="64">
        <v>42</v>
      </c>
      <c r="M32" s="138">
        <v>0</v>
      </c>
    </row>
    <row r="33" spans="1:15" ht="16.5" customHeight="1" x14ac:dyDescent="0.3">
      <c r="A33" s="46" t="s">
        <v>248</v>
      </c>
      <c r="B33" s="88">
        <v>564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528</v>
      </c>
      <c r="J33" s="88">
        <v>36</v>
      </c>
      <c r="K33" s="139" t="e">
        <f>#REF!</f>
        <v>#REF!</v>
      </c>
      <c r="L33" s="141">
        <v>36</v>
      </c>
      <c r="M33" s="88">
        <v>0</v>
      </c>
    </row>
    <row r="34" spans="1:15" ht="16.5" customHeight="1" x14ac:dyDescent="0.3">
      <c r="A34" s="46" t="s">
        <v>249</v>
      </c>
      <c r="B34" s="138">
        <v>3272.4693752292701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21.1633639704615</v>
      </c>
      <c r="J34" s="138">
        <v>3251.30601125881</v>
      </c>
      <c r="K34" s="139" t="e">
        <f>#REF!</f>
        <v>#REF!</v>
      </c>
      <c r="L34" s="64">
        <v>0</v>
      </c>
      <c r="M34" s="138">
        <v>0</v>
      </c>
    </row>
    <row r="35" spans="1:15" ht="16.5" customHeight="1" x14ac:dyDescent="0.3">
      <c r="A35" s="46" t="s">
        <v>250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f>#REF!</f>
        <v>#REF!</v>
      </c>
      <c r="L35" s="141">
        <v>0</v>
      </c>
      <c r="M35" s="88">
        <v>0</v>
      </c>
    </row>
    <row r="36" spans="1:15" ht="16.5" customHeight="1" x14ac:dyDescent="0.3">
      <c r="A36" s="46" t="s">
        <v>251</v>
      </c>
      <c r="B36" s="138">
        <v>2891.5902000000001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2891.5902000000001</v>
      </c>
      <c r="K36" s="139" t="e">
        <f>#REF!</f>
        <v>#REF!</v>
      </c>
      <c r="L36" s="64">
        <v>2891.0920000000001</v>
      </c>
      <c r="M36" s="138">
        <v>0</v>
      </c>
      <c r="N36" s="78"/>
      <c r="O36" s="78"/>
    </row>
    <row r="37" spans="1:15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aWhbXVYNIdCRc7ILMEX4szEoNDsWs9WGhL1WmjPelrqnyMw1i/pdDj8UgNw2KZrKuTGrNx9cQpQLur+56IklzA==" saltValue="jkiI37rJ8nStIupDP+two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showGridLines="0" showZeros="0" zoomScale="85" zoomScaleNormal="85" workbookViewId="0">
      <selection activeCell="F23" sqref="F23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Contents'!B12</f>
        <v>Table 1.4</v>
      </c>
      <c r="B1" s="168"/>
      <c r="C1" s="59"/>
    </row>
    <row r="2" spans="1:9" ht="16.5" customHeight="1" x14ac:dyDescent="0.3">
      <c r="A2" s="4" t="str">
        <f>"UCITS: "&amp; 'Table of Contents'!A12&amp;", "&amp;'Table of Contents'!A3</f>
        <v>UCITS: Total Net Assets , 2016:Q3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80461.429999999993</v>
      </c>
      <c r="C8" s="102">
        <v>15032.255999999999</v>
      </c>
      <c r="D8" s="102">
        <v>43869.332999999999</v>
      </c>
      <c r="E8" s="102">
        <v>17907.069</v>
      </c>
      <c r="F8" s="102">
        <v>86.108000000000004</v>
      </c>
      <c r="G8" s="102">
        <v>671.76499999999999</v>
      </c>
      <c r="H8" s="102">
        <v>2764.511</v>
      </c>
      <c r="I8" s="6">
        <v>130.38800000000001</v>
      </c>
    </row>
    <row r="9" spans="1:9" ht="16.5" customHeight="1" x14ac:dyDescent="0.3">
      <c r="A9" s="46" t="s">
        <v>224</v>
      </c>
      <c r="B9" s="100">
        <v>73949.674404404999</v>
      </c>
      <c r="C9" s="94">
        <v>26737.537458983999</v>
      </c>
      <c r="D9" s="94">
        <v>6707.5695927389997</v>
      </c>
      <c r="E9" s="94">
        <v>29764.656561014999</v>
      </c>
      <c r="F9" s="94">
        <v>7609.9262177820001</v>
      </c>
      <c r="G9" s="94">
        <v>3129.9845738849999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470.2</v>
      </c>
      <c r="C10" s="102">
        <v>86.67</v>
      </c>
      <c r="D10" s="102">
        <v>67.91</v>
      </c>
      <c r="E10" s="102">
        <v>265.99</v>
      </c>
      <c r="F10" s="102">
        <v>40.229999999999997</v>
      </c>
      <c r="G10" s="102">
        <v>0</v>
      </c>
      <c r="H10" s="102">
        <v>0</v>
      </c>
      <c r="I10" s="6">
        <v>9.41</v>
      </c>
    </row>
    <row r="11" spans="1:9" ht="16.5" customHeight="1" x14ac:dyDescent="0.3">
      <c r="A11" s="46" t="s">
        <v>226</v>
      </c>
      <c r="B11" s="100">
        <v>2242.79</v>
      </c>
      <c r="C11" s="94">
        <v>219.45</v>
      </c>
      <c r="D11" s="94">
        <v>408.75</v>
      </c>
      <c r="E11" s="94">
        <v>110.04</v>
      </c>
      <c r="F11" s="94">
        <v>1423.4</v>
      </c>
      <c r="G11" s="94">
        <v>0</v>
      </c>
      <c r="H11" s="94">
        <v>0</v>
      </c>
      <c r="I11" s="100">
        <v>81.150000000000006</v>
      </c>
    </row>
    <row r="12" spans="1:9" ht="16.5" customHeight="1" x14ac:dyDescent="0.3">
      <c r="A12" s="46" t="s">
        <v>227</v>
      </c>
      <c r="B12" s="6">
        <v>89.29</v>
      </c>
      <c r="C12" s="102">
        <v>21.946999999999999</v>
      </c>
      <c r="D12" s="102">
        <v>25.141999999999999</v>
      </c>
      <c r="E12" s="102">
        <v>42.201000000000001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3">
      <c r="A13" s="46" t="s">
        <v>228</v>
      </c>
      <c r="B13" s="100">
        <v>8217.73</v>
      </c>
      <c r="C13" s="94">
        <v>1166.96</v>
      </c>
      <c r="D13" s="94">
        <v>2892.07</v>
      </c>
      <c r="E13" s="94">
        <v>3409.75</v>
      </c>
      <c r="F13" s="94">
        <v>24.16</v>
      </c>
      <c r="G13" s="94">
        <v>13.02</v>
      </c>
      <c r="H13" s="94">
        <v>0</v>
      </c>
      <c r="I13" s="100">
        <v>711.77</v>
      </c>
    </row>
    <row r="14" spans="1:9" ht="16.5" customHeight="1" x14ac:dyDescent="0.3">
      <c r="A14" s="46" t="s">
        <v>229</v>
      </c>
      <c r="B14" s="6">
        <v>112349.61</v>
      </c>
      <c r="C14" s="102">
        <v>44074.1</v>
      </c>
      <c r="D14" s="102">
        <v>58493.8</v>
      </c>
      <c r="E14" s="102">
        <v>9706.77</v>
      </c>
      <c r="F14" s="102">
        <v>44.47</v>
      </c>
      <c r="G14" s="102">
        <v>0</v>
      </c>
      <c r="H14" s="102">
        <v>0</v>
      </c>
      <c r="I14" s="6">
        <v>30.47</v>
      </c>
    </row>
    <row r="15" spans="1:9" ht="16.5" customHeight="1" x14ac:dyDescent="0.3">
      <c r="A15" s="46" t="s">
        <v>230</v>
      </c>
      <c r="B15" s="100">
        <v>82769.327319999997</v>
      </c>
      <c r="C15" s="94">
        <v>32956.964829999997</v>
      </c>
      <c r="D15" s="94">
        <v>34550.945910000002</v>
      </c>
      <c r="E15" s="94">
        <v>11389.157289999999</v>
      </c>
      <c r="F15" s="94">
        <v>3490.3949259999999</v>
      </c>
      <c r="G15" s="94">
        <v>0</v>
      </c>
      <c r="H15" s="94">
        <v>0</v>
      </c>
      <c r="I15" s="100">
        <v>381.86435829999999</v>
      </c>
    </row>
    <row r="16" spans="1:9" ht="16.5" customHeight="1" x14ac:dyDescent="0.3">
      <c r="A16" s="46" t="s">
        <v>231</v>
      </c>
      <c r="B16" s="6">
        <v>774880</v>
      </c>
      <c r="C16" s="102">
        <v>198835</v>
      </c>
      <c r="D16" s="102">
        <v>121000</v>
      </c>
      <c r="E16" s="102">
        <v>151464</v>
      </c>
      <c r="F16" s="102">
        <v>296383</v>
      </c>
      <c r="G16" s="102">
        <v>7198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314953</v>
      </c>
      <c r="C17" s="94">
        <v>163434</v>
      </c>
      <c r="D17" s="94">
        <v>67174</v>
      </c>
      <c r="E17" s="94">
        <v>69187</v>
      </c>
      <c r="F17" s="94">
        <v>2638</v>
      </c>
      <c r="G17" s="94">
        <v>173</v>
      </c>
      <c r="H17" s="94">
        <v>2283</v>
      </c>
      <c r="I17" s="100">
        <v>10064</v>
      </c>
    </row>
    <row r="18" spans="1:9" ht="16.5" customHeight="1" x14ac:dyDescent="0.3">
      <c r="A18" s="46" t="s">
        <v>233</v>
      </c>
      <c r="B18" s="6">
        <v>4213.8100000000004</v>
      </c>
      <c r="C18" s="102">
        <v>941.74</v>
      </c>
      <c r="D18" s="102">
        <v>1344.94</v>
      </c>
      <c r="E18" s="102">
        <v>1203.05</v>
      </c>
      <c r="F18" s="102">
        <v>588.30999999999995</v>
      </c>
      <c r="G18" s="102">
        <v>0</v>
      </c>
      <c r="H18" s="102">
        <v>0</v>
      </c>
      <c r="I18" s="6">
        <v>135.77000000000001</v>
      </c>
    </row>
    <row r="19" spans="1:9" ht="16.5" customHeight="1" x14ac:dyDescent="0.3">
      <c r="A19" s="46" t="s">
        <v>234</v>
      </c>
      <c r="B19" s="100">
        <v>573.42999999999995</v>
      </c>
      <c r="C19" s="94">
        <v>54.22</v>
      </c>
      <c r="D19" s="94">
        <v>289.89</v>
      </c>
      <c r="E19" s="94">
        <v>2.71</v>
      </c>
      <c r="F19" s="94">
        <v>0</v>
      </c>
      <c r="G19" s="94">
        <v>0</v>
      </c>
      <c r="H19" s="94">
        <v>93.52</v>
      </c>
      <c r="I19" s="100">
        <v>133.08000000000001</v>
      </c>
    </row>
    <row r="20" spans="1:9" ht="16.5" customHeight="1" x14ac:dyDescent="0.3">
      <c r="A20" s="46" t="s">
        <v>235</v>
      </c>
      <c r="B20" s="6">
        <v>1448847</v>
      </c>
      <c r="C20" s="102">
        <v>509609</v>
      </c>
      <c r="D20" s="102">
        <v>410702</v>
      </c>
      <c r="E20" s="102">
        <v>90353</v>
      </c>
      <c r="F20" s="102">
        <v>438144</v>
      </c>
      <c r="G20" s="102">
        <v>0</v>
      </c>
      <c r="H20" s="102">
        <v>0</v>
      </c>
      <c r="I20" s="6">
        <v>39</v>
      </c>
    </row>
    <row r="21" spans="1:9" ht="16.5" customHeight="1" x14ac:dyDescent="0.3">
      <c r="A21" s="46" t="s">
        <v>236</v>
      </c>
      <c r="B21" s="100">
        <v>230996.23</v>
      </c>
      <c r="C21" s="94">
        <v>19171.189999999999</v>
      </c>
      <c r="D21" s="94">
        <v>48366.42</v>
      </c>
      <c r="E21" s="94">
        <v>75667.710000000094</v>
      </c>
      <c r="F21" s="94">
        <v>4929.1499999999996</v>
      </c>
      <c r="G21" s="94">
        <v>399.36</v>
      </c>
      <c r="H21" s="94">
        <v>82462.399999999994</v>
      </c>
      <c r="I21" s="100">
        <v>0</v>
      </c>
    </row>
    <row r="22" spans="1:9" ht="16.5" customHeight="1" x14ac:dyDescent="0.3">
      <c r="A22" s="46" t="s">
        <v>237</v>
      </c>
      <c r="B22" s="6">
        <v>24783.58</v>
      </c>
      <c r="C22" s="102">
        <v>7089.3</v>
      </c>
      <c r="D22" s="102">
        <v>7573.44</v>
      </c>
      <c r="E22" s="102">
        <v>5113.09</v>
      </c>
      <c r="F22" s="102">
        <v>2422.1</v>
      </c>
      <c r="G22" s="102">
        <v>0</v>
      </c>
      <c r="H22" s="102">
        <v>7.21</v>
      </c>
      <c r="I22" s="6">
        <v>2578.44</v>
      </c>
    </row>
    <row r="23" spans="1:9" ht="16.5" customHeight="1" x14ac:dyDescent="0.3">
      <c r="A23" s="46" t="s">
        <v>238</v>
      </c>
      <c r="B23" s="100">
        <v>3051016</v>
      </c>
      <c r="C23" s="94">
        <v>987456</v>
      </c>
      <c r="D23" s="94">
        <v>1024471</v>
      </c>
      <c r="E23" s="94">
        <v>610961</v>
      </c>
      <c r="F23" s="94">
        <v>294051</v>
      </c>
      <c r="G23" s="94">
        <v>0</v>
      </c>
      <c r="H23" s="94">
        <v>0</v>
      </c>
      <c r="I23" s="100">
        <v>134077</v>
      </c>
    </row>
    <row r="24" spans="1:9" ht="16.5" customHeight="1" x14ac:dyDescent="0.3">
      <c r="A24" s="46" t="s">
        <v>239</v>
      </c>
      <c r="B24" s="6">
        <v>2249.80671207052</v>
      </c>
      <c r="C24" s="102">
        <v>350.44248900000002</v>
      </c>
      <c r="D24" s="102">
        <v>821.55499999999995</v>
      </c>
      <c r="E24" s="102">
        <v>687.21219655000004</v>
      </c>
      <c r="F24" s="102">
        <v>81.585999999999999</v>
      </c>
      <c r="G24" s="102">
        <v>0</v>
      </c>
      <c r="H24" s="102">
        <v>2.8610000000000002</v>
      </c>
      <c r="I24" s="6">
        <v>306.15002652052101</v>
      </c>
    </row>
    <row r="25" spans="1:9" ht="16.5" customHeight="1" x14ac:dyDescent="0.3">
      <c r="A25" s="46" t="s">
        <v>240</v>
      </c>
      <c r="B25" s="100">
        <v>38148</v>
      </c>
      <c r="C25" s="94">
        <v>20784</v>
      </c>
      <c r="D25" s="94">
        <v>15961</v>
      </c>
      <c r="E25" s="94">
        <v>873</v>
      </c>
      <c r="F25" s="94">
        <v>0</v>
      </c>
      <c r="G25" s="94">
        <v>0</v>
      </c>
      <c r="H25" s="94">
        <v>0</v>
      </c>
      <c r="I25" s="100">
        <v>530</v>
      </c>
    </row>
    <row r="26" spans="1:9" ht="16.5" customHeight="1" x14ac:dyDescent="0.3">
      <c r="A26" s="46" t="s">
        <v>241</v>
      </c>
      <c r="B26" s="6">
        <v>105677.85</v>
      </c>
      <c r="C26" s="102">
        <v>48587.77</v>
      </c>
      <c r="D26" s="102">
        <v>40144.660000000003</v>
      </c>
      <c r="E26" s="102">
        <v>6337.17</v>
      </c>
      <c r="F26" s="102">
        <v>9612.75</v>
      </c>
      <c r="G26" s="102">
        <v>0</v>
      </c>
      <c r="H26" s="102">
        <v>0</v>
      </c>
      <c r="I26" s="6">
        <v>995.49</v>
      </c>
    </row>
    <row r="27" spans="1:9" ht="16.5" customHeight="1" x14ac:dyDescent="0.3">
      <c r="A27" s="46" t="s">
        <v>242</v>
      </c>
      <c r="B27" s="100">
        <v>21409.59</v>
      </c>
      <c r="C27" s="94">
        <v>4773.3999999999996</v>
      </c>
      <c r="D27" s="94">
        <v>5270.46</v>
      </c>
      <c r="E27" s="94">
        <v>4208.57</v>
      </c>
      <c r="F27" s="94">
        <v>6618.47</v>
      </c>
      <c r="G27" s="94">
        <v>0</v>
      </c>
      <c r="H27" s="94">
        <v>391.44</v>
      </c>
      <c r="I27" s="100">
        <v>147.25</v>
      </c>
    </row>
    <row r="28" spans="1:9" ht="16.5" customHeight="1" x14ac:dyDescent="0.3">
      <c r="A28" s="46" t="s">
        <v>243</v>
      </c>
      <c r="B28" s="6">
        <v>7062.6321713151801</v>
      </c>
      <c r="C28" s="102">
        <v>942.59318091503997</v>
      </c>
      <c r="D28" s="102">
        <v>1146.0166942400001</v>
      </c>
      <c r="E28" s="102">
        <v>2429.3114726101398</v>
      </c>
      <c r="F28" s="102">
        <v>1369.6777586999999</v>
      </c>
      <c r="G28" s="102">
        <v>0</v>
      </c>
      <c r="H28" s="102">
        <v>0</v>
      </c>
      <c r="I28" s="6">
        <v>1175.0330648500001</v>
      </c>
    </row>
    <row r="29" spans="1:9" ht="16.5" customHeight="1" x14ac:dyDescent="0.3">
      <c r="A29" s="46" t="s">
        <v>244</v>
      </c>
      <c r="B29" s="100">
        <v>4928.17</v>
      </c>
      <c r="C29" s="94">
        <v>73.510000000000005</v>
      </c>
      <c r="D29" s="94">
        <v>2522.35</v>
      </c>
      <c r="E29" s="94">
        <v>97.74</v>
      </c>
      <c r="F29" s="94">
        <v>22.97</v>
      </c>
      <c r="G29" s="94">
        <v>122.64</v>
      </c>
      <c r="H29" s="94">
        <v>92.28</v>
      </c>
      <c r="I29" s="100">
        <v>1996.68</v>
      </c>
    </row>
    <row r="30" spans="1:9" ht="16.5" customHeight="1" x14ac:dyDescent="0.3">
      <c r="A30" s="46" t="s">
        <v>245</v>
      </c>
      <c r="B30" s="6">
        <v>4201.3959999999997</v>
      </c>
      <c r="C30" s="102">
        <v>347.00700000000001</v>
      </c>
      <c r="D30" s="102">
        <v>1841.1479999999999</v>
      </c>
      <c r="E30" s="102">
        <v>1975.021</v>
      </c>
      <c r="F30" s="102">
        <v>38.22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2366.7213000000002</v>
      </c>
      <c r="C31" s="94">
        <v>1397.5217</v>
      </c>
      <c r="D31" s="94">
        <v>181.23</v>
      </c>
      <c r="E31" s="94">
        <v>706.69029999999998</v>
      </c>
      <c r="F31" s="94">
        <v>81.279300000000006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187993</v>
      </c>
      <c r="C32" s="102">
        <v>34652</v>
      </c>
      <c r="D32" s="102">
        <v>61950</v>
      </c>
      <c r="E32" s="102">
        <v>70430</v>
      </c>
      <c r="F32" s="102">
        <v>8899</v>
      </c>
      <c r="G32" s="102">
        <v>564</v>
      </c>
      <c r="H32" s="102">
        <v>11498</v>
      </c>
      <c r="I32" s="6">
        <v>0</v>
      </c>
    </row>
    <row r="33" spans="1:9" ht="16.5" customHeight="1" x14ac:dyDescent="0.3">
      <c r="A33" s="46" t="s">
        <v>248</v>
      </c>
      <c r="B33" s="100">
        <v>264968.92</v>
      </c>
      <c r="C33" s="94">
        <v>165012.47</v>
      </c>
      <c r="D33" s="94">
        <v>24471.360000000001</v>
      </c>
      <c r="E33" s="94">
        <v>58063.3</v>
      </c>
      <c r="F33" s="94">
        <v>16939.82</v>
      </c>
      <c r="G33" s="94">
        <v>0</v>
      </c>
      <c r="H33" s="94">
        <v>383.02</v>
      </c>
      <c r="I33" s="100">
        <v>98.95</v>
      </c>
    </row>
    <row r="34" spans="1:9" ht="16.5" customHeight="1" x14ac:dyDescent="0.3">
      <c r="A34" s="46" t="s">
        <v>249</v>
      </c>
      <c r="B34" s="6">
        <v>433088.01</v>
      </c>
      <c r="C34" s="102">
        <v>142163.35999999999</v>
      </c>
      <c r="D34" s="102">
        <v>146457.07</v>
      </c>
      <c r="E34" s="102">
        <v>125805.73</v>
      </c>
      <c r="F34" s="102">
        <v>18661.849999999999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12278.79</v>
      </c>
      <c r="C35" s="94">
        <v>368.92</v>
      </c>
      <c r="D35" s="94">
        <v>6241.85</v>
      </c>
      <c r="E35" s="94">
        <v>1119.67</v>
      </c>
      <c r="F35" s="94">
        <v>3739.65</v>
      </c>
      <c r="G35" s="94">
        <v>59.04</v>
      </c>
      <c r="H35" s="94">
        <v>484.22</v>
      </c>
      <c r="I35" s="100">
        <v>265.43</v>
      </c>
    </row>
    <row r="36" spans="1:9" ht="16.5" customHeight="1" x14ac:dyDescent="0.3">
      <c r="A36" s="46" t="s">
        <v>251</v>
      </c>
      <c r="B36" s="6">
        <v>1049932.05</v>
      </c>
      <c r="C36" s="102">
        <v>592632.92000000004</v>
      </c>
      <c r="D36" s="102">
        <v>179605.2</v>
      </c>
      <c r="E36" s="102">
        <v>73472.539999999994</v>
      </c>
      <c r="F36" s="102">
        <v>6747.24</v>
      </c>
      <c r="G36" s="102">
        <v>510.58</v>
      </c>
      <c r="H36" s="102">
        <v>71403.960000000006</v>
      </c>
      <c r="I36" s="6">
        <v>125559.62</v>
      </c>
    </row>
    <row r="37" spans="1:9" ht="16.5" customHeight="1" x14ac:dyDescent="0.3">
      <c r="A37" s="47" t="s">
        <v>77</v>
      </c>
      <c r="B37" s="103">
        <v>8345118.0379077904</v>
      </c>
      <c r="C37" s="97">
        <v>3018972.2496588901</v>
      </c>
      <c r="D37" s="97">
        <v>2314551.1101969699</v>
      </c>
      <c r="E37" s="97">
        <v>1422753.14882017</v>
      </c>
      <c r="F37" s="97">
        <v>1124686.7622024801</v>
      </c>
      <c r="G37" s="97">
        <v>12841.389573885001</v>
      </c>
      <c r="H37" s="97">
        <v>171866.42199999999</v>
      </c>
      <c r="I37" s="103">
        <v>279446.94544967002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UjptkCk8JoCOJemFLn8IqE/XtkX8bY+J6C+gpbVK5Rn7HBlBcVdbU5sgrkLu49nP7KTkmW8zK8fBCF9w1K+sSQ==" saltValue="nbWPnP1gzz21ARrzcYVDKw==" spinCount="100000" sheet="1" objects="1" scenarios="1"/>
  <mergeCells count="1">
    <mergeCell ref="A1:B1"/>
  </mergeCells>
  <conditionalFormatting sqref="B8:I36">
    <cfRule type="cellIs" dxfId="432" priority="19" operator="between">
      <formula>0</formula>
      <formula>0.1</formula>
    </cfRule>
    <cfRule type="cellIs" dxfId="431" priority="20" operator="lessThan">
      <formula>0</formula>
    </cfRule>
    <cfRule type="cellIs" dxfId="430" priority="21" operator="greaterThanOrEqual">
      <formula>0.1</formula>
    </cfRule>
  </conditionalFormatting>
  <conditionalFormatting sqref="A1:XFD6 A38:XFD1048576 A7 J7:XFD7 B8:XFD36 J37:XFD37">
    <cfRule type="cellIs" dxfId="429" priority="18" operator="between">
      <formula>-0.1</formula>
      <formula>0</formula>
    </cfRule>
  </conditionalFormatting>
  <conditionalFormatting sqref="B7:C7">
    <cfRule type="cellIs" dxfId="428" priority="17" operator="between">
      <formula>-0.1</formula>
      <formula>0</formula>
    </cfRule>
  </conditionalFormatting>
  <conditionalFormatting sqref="D7:I7">
    <cfRule type="cellIs" dxfId="427" priority="16" operator="between">
      <formula>-0.1</formula>
      <formula>0</formula>
    </cfRule>
  </conditionalFormatting>
  <conditionalFormatting sqref="A8:A36">
    <cfRule type="cellIs" dxfId="426" priority="15" operator="between">
      <formula>-0.1</formula>
      <formula>0</formula>
    </cfRule>
  </conditionalFormatting>
  <conditionalFormatting sqref="A37">
    <cfRule type="cellIs" dxfId="425" priority="5" operator="between">
      <formula>-0.1</formula>
      <formula>0</formula>
    </cfRule>
  </conditionalFormatting>
  <conditionalFormatting sqref="B37:I37">
    <cfRule type="cellIs" dxfId="424" priority="2" operator="between">
      <formula>0</formula>
      <formula>0.1</formula>
    </cfRule>
    <cfRule type="cellIs" dxfId="423" priority="3" operator="lessThan">
      <formula>0</formula>
    </cfRule>
    <cfRule type="cellIs" dxfId="422" priority="4" operator="greaterThanOrEqual">
      <formula>0.1</formula>
    </cfRule>
  </conditionalFormatting>
  <conditionalFormatting sqref="B37:I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Contents'!C42</f>
        <v>Table 2.22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Contents'!A42&amp;", "&amp;'Table of Contents'!A3</f>
        <v>AIF: Total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2.3279999999999998</v>
      </c>
      <c r="H12" s="94">
        <v>0</v>
      </c>
      <c r="I12" s="94">
        <v>0</v>
      </c>
      <c r="J12" s="94">
        <v>2.0779999999999998</v>
      </c>
      <c r="K12" s="100">
        <v>0.25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2091.4340000000002</v>
      </c>
      <c r="H14" s="94">
        <v>21.018000000000001</v>
      </c>
      <c r="I14" s="94">
        <v>6.4050000000000002</v>
      </c>
      <c r="J14" s="94">
        <v>2064.011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498.88</v>
      </c>
      <c r="H21" s="102">
        <v>0</v>
      </c>
      <c r="I21" s="102">
        <v>0</v>
      </c>
      <c r="J21" s="102">
        <v>483.83</v>
      </c>
      <c r="K21" s="6">
        <v>15.05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7.88</v>
      </c>
      <c r="H22" s="94">
        <v>0</v>
      </c>
      <c r="I22" s="94">
        <v>0</v>
      </c>
      <c r="J22" s="94">
        <v>0</v>
      </c>
      <c r="K22" s="100">
        <v>7.88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4861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45.918043230000002</v>
      </c>
      <c r="H24" s="94">
        <v>0.65154400000000001</v>
      </c>
      <c r="I24" s="94">
        <v>0</v>
      </c>
      <c r="J24" s="94">
        <v>0</v>
      </c>
      <c r="K24" s="100">
        <v>45.266499230000001</v>
      </c>
    </row>
    <row r="25" spans="1:11" ht="16.5" customHeight="1" x14ac:dyDescent="0.3">
      <c r="A25" s="46" t="s">
        <v>240</v>
      </c>
      <c r="B25" s="6">
        <v>7</v>
      </c>
      <c r="C25" s="102">
        <v>0</v>
      </c>
      <c r="D25" s="102">
        <v>0</v>
      </c>
      <c r="E25" s="6">
        <v>0</v>
      </c>
      <c r="F25" s="108"/>
      <c r="G25" s="6">
        <v>2293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1174.1990000000001</v>
      </c>
      <c r="H27" s="102">
        <v>605.67100000000005</v>
      </c>
      <c r="I27" s="102">
        <v>294.94</v>
      </c>
      <c r="J27" s="102">
        <v>182.69300000000001</v>
      </c>
      <c r="K27" s="6">
        <v>90.894999999999996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34.883183580000001</v>
      </c>
      <c r="H28" s="94">
        <v>0</v>
      </c>
      <c r="I28" s="94">
        <v>8.1180000000000002E-3</v>
      </c>
      <c r="J28" s="94">
        <v>1.75E-3</v>
      </c>
      <c r="K28" s="100">
        <v>34.873315580000003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339</v>
      </c>
      <c r="C33" s="102">
        <v>339</v>
      </c>
      <c r="D33" s="102">
        <v>0</v>
      </c>
      <c r="E33" s="6">
        <v>0</v>
      </c>
      <c r="F33" s="108"/>
      <c r="G33" s="6">
        <v>2461</v>
      </c>
      <c r="H33" s="102">
        <v>813</v>
      </c>
      <c r="I33" s="102">
        <v>106</v>
      </c>
      <c r="J33" s="102">
        <v>1474</v>
      </c>
      <c r="K33" s="6">
        <v>68</v>
      </c>
    </row>
    <row r="34" spans="1:11" ht="16.5" customHeight="1" x14ac:dyDescent="0.3">
      <c r="A34" s="46" t="s">
        <v>249</v>
      </c>
      <c r="B34" s="100">
        <v>313.41760298763802</v>
      </c>
      <c r="C34" s="94">
        <v>0</v>
      </c>
      <c r="D34" s="94">
        <v>0</v>
      </c>
      <c r="E34" s="100">
        <v>313.41760298763802</v>
      </c>
      <c r="F34" s="108"/>
      <c r="G34" s="100">
        <v>336.92874845134401</v>
      </c>
      <c r="H34" s="94">
        <v>0</v>
      </c>
      <c r="I34" s="94">
        <v>0</v>
      </c>
      <c r="J34" s="94">
        <v>0</v>
      </c>
      <c r="K34" s="100">
        <v>336.92874845134401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4068.0598</v>
      </c>
      <c r="H36" s="94">
        <v>460.63830000000002</v>
      </c>
      <c r="I36" s="94">
        <v>41.349299999999999</v>
      </c>
      <c r="J36" s="94">
        <v>1896.3973000000001</v>
      </c>
      <c r="K36" s="100">
        <v>1669.6749</v>
      </c>
    </row>
    <row r="37" spans="1:11" ht="16.5" customHeight="1" x14ac:dyDescent="0.3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zPGU0d4Zjgo6n9bNO7YNBXl162FAd3AIz+/6WJcpCmBn4FvUc7HaAaFYIXw85tLVrXae18M+q/eP+XVPSHBYg==" saltValue="3em6qIio0PfeNrISPftiS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68" t="str">
        <f>'Table of Contents'!C43</f>
        <v>Table 2.23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tr">
        <f>"AIF: "&amp;'Table of Contents'!A43&amp;", "&amp;'Table of Contents'!A3</f>
        <v>AIF: Total Sales of Institutional Funds, 2016:Q3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3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100">
        <v>32534.008999999998</v>
      </c>
      <c r="C14" s="94">
        <v>12728.003000000001</v>
      </c>
      <c r="D14" s="94">
        <v>11064.944</v>
      </c>
      <c r="E14" s="94">
        <v>3571.6950000000002</v>
      </c>
      <c r="F14" s="94">
        <v>692.45799999999997</v>
      </c>
      <c r="G14" s="94">
        <v>0</v>
      </c>
      <c r="H14" s="94">
        <v>0</v>
      </c>
      <c r="I14" s="94">
        <v>0</v>
      </c>
      <c r="J14" s="94">
        <v>0</v>
      </c>
      <c r="K14" s="94">
        <v>4476.9089999999997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6">
        <v>722.23</v>
      </c>
      <c r="C21" s="102">
        <v>0</v>
      </c>
      <c r="D21" s="102">
        <v>206.42</v>
      </c>
      <c r="E21" s="102">
        <v>480.35</v>
      </c>
      <c r="F21" s="102">
        <v>0</v>
      </c>
      <c r="G21" s="102">
        <v>0</v>
      </c>
      <c r="H21" s="102">
        <v>0</v>
      </c>
      <c r="I21" s="102">
        <v>0</v>
      </c>
      <c r="J21" s="102">
        <v>35.46</v>
      </c>
      <c r="K21" s="102">
        <v>0</v>
      </c>
    </row>
    <row r="22" spans="1:11" ht="16.5" customHeight="1" x14ac:dyDescent="0.3">
      <c r="A22" s="46" t="s">
        <v>237</v>
      </c>
      <c r="B22" s="100">
        <v>0.2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0.2</v>
      </c>
    </row>
    <row r="23" spans="1:11" ht="16.5" customHeight="1" x14ac:dyDescent="0.3">
      <c r="A23" s="46" t="s">
        <v>238</v>
      </c>
      <c r="B23" s="6">
        <v>28775</v>
      </c>
      <c r="C23" s="102">
        <v>1035</v>
      </c>
      <c r="D23" s="102">
        <v>8783</v>
      </c>
      <c r="E23" s="102">
        <v>8635</v>
      </c>
      <c r="F23" s="102">
        <v>801</v>
      </c>
      <c r="G23" s="102">
        <v>1526</v>
      </c>
      <c r="H23" s="102">
        <v>0</v>
      </c>
      <c r="I23" s="102">
        <v>716</v>
      </c>
      <c r="J23" s="102">
        <v>0</v>
      </c>
      <c r="K23" s="102">
        <v>7279</v>
      </c>
    </row>
    <row r="24" spans="1:11" ht="16.5" customHeight="1" x14ac:dyDescent="0.3">
      <c r="A24" s="46" t="s">
        <v>239</v>
      </c>
      <c r="B24" s="100">
        <v>393.88575390865401</v>
      </c>
      <c r="C24" s="94">
        <v>63.4232753</v>
      </c>
      <c r="D24" s="94">
        <v>9.3731807800000002</v>
      </c>
      <c r="E24" s="94">
        <v>33.393000000000001</v>
      </c>
      <c r="F24" s="94">
        <v>0</v>
      </c>
      <c r="G24" s="94">
        <v>21.055376750000001</v>
      </c>
      <c r="H24" s="94">
        <v>0</v>
      </c>
      <c r="I24" s="94">
        <v>33.73333805</v>
      </c>
      <c r="J24" s="94">
        <v>18.41315874</v>
      </c>
      <c r="K24" s="94">
        <v>214.49442428865399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100">
        <v>2.94</v>
      </c>
      <c r="C30" s="94">
        <v>0.52</v>
      </c>
      <c r="D30" s="94">
        <v>2.42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100">
        <v>1822.99527747718</v>
      </c>
      <c r="C34" s="94">
        <v>0</v>
      </c>
      <c r="D34" s="94">
        <v>0</v>
      </c>
      <c r="E34" s="94">
        <v>0</v>
      </c>
      <c r="F34" s="94">
        <v>0</v>
      </c>
      <c r="G34" s="94">
        <v>181.30985081552399</v>
      </c>
      <c r="H34" s="94">
        <v>0</v>
      </c>
      <c r="I34" s="94">
        <v>0</v>
      </c>
      <c r="J34" s="94">
        <v>0</v>
      </c>
      <c r="K34" s="94">
        <v>1641.6854266616599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OybKGQGFMPfKdo4dqBH9R9Jevlq+ZD7fdAJi8Gg3t4Ih+2+U3FDh84kkqBR9LjRQ4auoDHLQQYY4f4OX3CeoQ==" saltValue="W7MTsNCInEiZCF9oQ38//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K36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25"/>
  <cols>
    <col min="1" max="2" width="16.7109375" style="41"/>
    <col min="3" max="3" width="16.7109375" style="41" customWidth="1"/>
    <col min="4" max="16384" width="16.7109375" style="41"/>
  </cols>
  <sheetData>
    <row r="1" spans="1:11" ht="16.5" customHeight="1" x14ac:dyDescent="0.25">
      <c r="A1" s="168" t="str">
        <f>'Table of Contents'!C46</f>
        <v>Table 2.24</v>
      </c>
      <c r="B1" s="168"/>
      <c r="C1" s="40"/>
    </row>
    <row r="2" spans="1:11" ht="16.5" customHeight="1" x14ac:dyDescent="0.3">
      <c r="A2" s="4" t="str">
        <f>"AIF: "&amp;'Table of Contents'!A46&amp;", "&amp;'Table of Contents'!A3</f>
        <v>AIF: Total Redemptions, 2016:Q3</v>
      </c>
      <c r="B2" s="1"/>
      <c r="C2" s="42"/>
      <c r="D2" s="43"/>
    </row>
    <row r="3" spans="1:11" ht="16.5" customHeight="1" x14ac:dyDescent="0.3">
      <c r="A3" s="2" t="s">
        <v>82</v>
      </c>
      <c r="B3" s="1"/>
      <c r="C3" s="42"/>
    </row>
    <row r="4" spans="1:11" ht="16.5" customHeight="1" x14ac:dyDescent="0.25">
      <c r="A4" s="42"/>
      <c r="B4" s="42"/>
      <c r="C4" s="42"/>
    </row>
    <row r="5" spans="1:11" ht="16.5" customHeight="1" x14ac:dyDescent="0.25">
      <c r="A5" s="42"/>
      <c r="B5" s="42"/>
      <c r="C5" s="42"/>
    </row>
    <row r="6" spans="1:11" ht="16.5" customHeight="1" x14ac:dyDescent="0.3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3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3">
      <c r="A12" s="46" t="s">
        <v>227</v>
      </c>
      <c r="B12" s="100">
        <v>12.07</v>
      </c>
      <c r="C12" s="94">
        <v>0.497</v>
      </c>
      <c r="D12" s="94">
        <v>0</v>
      </c>
      <c r="E12" s="94">
        <v>4.7140000000000004</v>
      </c>
      <c r="F12" s="94">
        <v>0</v>
      </c>
      <c r="G12" s="94">
        <v>0</v>
      </c>
      <c r="H12" s="94">
        <v>0</v>
      </c>
      <c r="I12" s="94">
        <v>6.8390000000000004</v>
      </c>
      <c r="J12" s="100">
        <v>0.02</v>
      </c>
    </row>
    <row r="13" spans="1:11" ht="16.5" customHeight="1" x14ac:dyDescent="0.3">
      <c r="A13" s="46" t="s">
        <v>228</v>
      </c>
      <c r="B13" s="6">
        <v>424.14077140000001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424.14076999999997</v>
      </c>
      <c r="J13" s="6">
        <v>0</v>
      </c>
    </row>
    <row r="14" spans="1:11" ht="16.5" customHeight="1" x14ac:dyDescent="0.3">
      <c r="A14" s="46" t="s">
        <v>229</v>
      </c>
      <c r="B14" s="100">
        <v>32734.36</v>
      </c>
      <c r="C14" s="94">
        <v>10877.014999999999</v>
      </c>
      <c r="D14" s="94">
        <v>19176.507000000001</v>
      </c>
      <c r="E14" s="94">
        <v>2275.6179999999999</v>
      </c>
      <c r="F14" s="94">
        <v>120.107</v>
      </c>
      <c r="G14" s="94">
        <v>0</v>
      </c>
      <c r="H14" s="94">
        <v>1.036</v>
      </c>
      <c r="I14" s="94">
        <v>0</v>
      </c>
      <c r="J14" s="100">
        <v>284.077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6">
        <v>0</v>
      </c>
    </row>
    <row r="18" spans="1:10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3">
      <c r="A20" s="46" t="s">
        <v>235</v>
      </c>
      <c r="B20" s="100">
        <v>41826</v>
      </c>
      <c r="C20" s="94">
        <v>0</v>
      </c>
      <c r="D20" s="94">
        <v>0</v>
      </c>
      <c r="E20" s="94">
        <v>0</v>
      </c>
      <c r="F20" s="94">
        <v>2048</v>
      </c>
      <c r="G20" s="94">
        <v>0</v>
      </c>
      <c r="H20" s="94">
        <v>0</v>
      </c>
      <c r="I20" s="94">
        <v>64</v>
      </c>
      <c r="J20" s="100">
        <v>39714</v>
      </c>
    </row>
    <row r="21" spans="1:10" ht="16.5" customHeight="1" x14ac:dyDescent="0.3">
      <c r="A21" s="46" t="s">
        <v>236</v>
      </c>
      <c r="B21" s="6">
        <v>470.94</v>
      </c>
      <c r="C21" s="102">
        <v>0</v>
      </c>
      <c r="D21" s="102">
        <v>178.84</v>
      </c>
      <c r="E21" s="102">
        <v>0.13</v>
      </c>
      <c r="F21" s="102">
        <v>0</v>
      </c>
      <c r="G21" s="102">
        <v>0</v>
      </c>
      <c r="H21" s="102">
        <v>157.13</v>
      </c>
      <c r="I21" s="102">
        <v>0</v>
      </c>
      <c r="J21" s="6">
        <v>134.84</v>
      </c>
    </row>
    <row r="22" spans="1:10" ht="16.5" customHeight="1" x14ac:dyDescent="0.3">
      <c r="A22" s="46" t="s">
        <v>237</v>
      </c>
      <c r="B22" s="100">
        <v>540.46</v>
      </c>
      <c r="C22" s="94">
        <v>123.04</v>
      </c>
      <c r="D22" s="94">
        <v>28.94</v>
      </c>
      <c r="E22" s="94">
        <v>221.42</v>
      </c>
      <c r="F22" s="94">
        <v>0</v>
      </c>
      <c r="G22" s="94">
        <v>0</v>
      </c>
      <c r="H22" s="94">
        <v>1.31</v>
      </c>
      <c r="I22" s="94">
        <v>0.15</v>
      </c>
      <c r="J22" s="100">
        <v>165.6</v>
      </c>
    </row>
    <row r="23" spans="1:10" ht="16.5" customHeight="1" x14ac:dyDescent="0.3">
      <c r="A23" s="46" t="s">
        <v>238</v>
      </c>
      <c r="B23" s="6">
        <v>37057</v>
      </c>
      <c r="C23" s="102">
        <v>4738</v>
      </c>
      <c r="D23" s="102">
        <v>6837</v>
      </c>
      <c r="E23" s="102">
        <v>14924</v>
      </c>
      <c r="F23" s="102">
        <v>3611</v>
      </c>
      <c r="G23" s="102">
        <v>0</v>
      </c>
      <c r="H23" s="102">
        <v>0</v>
      </c>
      <c r="I23" s="102">
        <v>791</v>
      </c>
      <c r="J23" s="6">
        <v>6156</v>
      </c>
    </row>
    <row r="24" spans="1:10" ht="16.5" customHeight="1" x14ac:dyDescent="0.3">
      <c r="A24" s="46" t="s">
        <v>239</v>
      </c>
      <c r="B24" s="100">
        <v>225.72959366712001</v>
      </c>
      <c r="C24" s="94">
        <v>18.340977580000001</v>
      </c>
      <c r="D24" s="94">
        <v>27.999286900000001</v>
      </c>
      <c r="E24" s="94">
        <v>2.379947</v>
      </c>
      <c r="F24" s="94">
        <v>0</v>
      </c>
      <c r="G24" s="94">
        <v>0</v>
      </c>
      <c r="H24" s="94">
        <v>0.28599999999999998</v>
      </c>
      <c r="I24" s="94">
        <v>1.18494473</v>
      </c>
      <c r="J24" s="100">
        <v>175.53843745712001</v>
      </c>
    </row>
    <row r="25" spans="1:10" ht="16.5" customHeight="1" x14ac:dyDescent="0.3">
      <c r="A25" s="46" t="s">
        <v>240</v>
      </c>
      <c r="B25" s="6">
        <v>19663</v>
      </c>
      <c r="C25" s="102">
        <v>2520</v>
      </c>
      <c r="D25" s="102">
        <v>11679</v>
      </c>
      <c r="E25" s="102">
        <v>592</v>
      </c>
      <c r="F25" s="102">
        <v>0</v>
      </c>
      <c r="G25" s="102">
        <v>0</v>
      </c>
      <c r="H25" s="102">
        <v>0</v>
      </c>
      <c r="I25" s="102">
        <v>761</v>
      </c>
      <c r="J25" s="6">
        <v>4111</v>
      </c>
    </row>
    <row r="26" spans="1:10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3">
      <c r="A27" s="46" t="s">
        <v>242</v>
      </c>
      <c r="B27" s="6">
        <v>5867.2219999999998</v>
      </c>
      <c r="C27" s="102">
        <v>1130.018</v>
      </c>
      <c r="D27" s="102">
        <v>829.01400000000001</v>
      </c>
      <c r="E27" s="102">
        <v>782.25199999999995</v>
      </c>
      <c r="F27" s="102">
        <v>1306.037</v>
      </c>
      <c r="G27" s="102">
        <v>0</v>
      </c>
      <c r="H27" s="102">
        <v>542.31700000000001</v>
      </c>
      <c r="I27" s="102">
        <v>1.948</v>
      </c>
      <c r="J27" s="6">
        <v>1275.636</v>
      </c>
    </row>
    <row r="28" spans="1:10" ht="16.5" customHeight="1" x14ac:dyDescent="0.3">
      <c r="A28" s="46" t="s">
        <v>243</v>
      </c>
      <c r="B28" s="100">
        <v>422.90413618000002</v>
      </c>
      <c r="C28" s="94">
        <v>5.940144E-2</v>
      </c>
      <c r="D28" s="94">
        <v>11.24606749</v>
      </c>
      <c r="E28" s="94">
        <v>1.4350832</v>
      </c>
      <c r="F28" s="94">
        <v>174.73265696000001</v>
      </c>
      <c r="G28" s="94">
        <v>4.9603244799999997</v>
      </c>
      <c r="H28" s="94">
        <v>7.2508149999999993E-2</v>
      </c>
      <c r="I28" s="94">
        <v>0</v>
      </c>
      <c r="J28" s="100">
        <v>230.39809446000001</v>
      </c>
    </row>
    <row r="29" spans="1:10" ht="16.5" customHeight="1" x14ac:dyDescent="0.3">
      <c r="A29" s="46" t="s">
        <v>244</v>
      </c>
      <c r="B29" s="6">
        <v>11.12</v>
      </c>
      <c r="C29" s="102">
        <v>0</v>
      </c>
      <c r="D29" s="102">
        <v>0</v>
      </c>
      <c r="E29" s="102">
        <v>0.12</v>
      </c>
      <c r="F29" s="102">
        <v>0</v>
      </c>
      <c r="G29" s="102">
        <v>0</v>
      </c>
      <c r="H29" s="102">
        <v>2.56</v>
      </c>
      <c r="I29" s="102">
        <v>0</v>
      </c>
      <c r="J29" s="6">
        <v>8.44</v>
      </c>
    </row>
    <row r="30" spans="1:10" ht="16.5" customHeight="1" x14ac:dyDescent="0.3">
      <c r="A30" s="46" t="s">
        <v>245</v>
      </c>
      <c r="B30" s="100">
        <v>117.901</v>
      </c>
      <c r="C30" s="94">
        <v>0</v>
      </c>
      <c r="D30" s="94">
        <v>0</v>
      </c>
      <c r="E30" s="94">
        <v>9.26</v>
      </c>
      <c r="F30" s="94">
        <v>72.253</v>
      </c>
      <c r="G30" s="94">
        <v>0</v>
      </c>
      <c r="H30" s="94">
        <v>0</v>
      </c>
      <c r="I30" s="94">
        <v>36.387999999999998</v>
      </c>
      <c r="J30" s="100">
        <v>0</v>
      </c>
    </row>
    <row r="31" spans="1:10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3">
      <c r="A32" s="46" t="s">
        <v>247</v>
      </c>
      <c r="B32" s="100">
        <v>1955</v>
      </c>
      <c r="C32" s="94">
        <v>311</v>
      </c>
      <c r="D32" s="94">
        <v>449</v>
      </c>
      <c r="E32" s="94">
        <v>87</v>
      </c>
      <c r="F32" s="94">
        <v>0</v>
      </c>
      <c r="G32" s="94">
        <v>1068</v>
      </c>
      <c r="H32" s="94">
        <v>11</v>
      </c>
      <c r="I32" s="94">
        <v>0</v>
      </c>
      <c r="J32" s="100">
        <v>29</v>
      </c>
    </row>
    <row r="33" spans="1:10" ht="16.5" customHeight="1" x14ac:dyDescent="0.3">
      <c r="A33" s="46" t="s">
        <v>248</v>
      </c>
      <c r="B33" s="6">
        <v>10724</v>
      </c>
      <c r="C33" s="102">
        <v>1455</v>
      </c>
      <c r="D33" s="102">
        <v>821</v>
      </c>
      <c r="E33" s="102">
        <v>2555</v>
      </c>
      <c r="F33" s="102">
        <v>1</v>
      </c>
      <c r="G33" s="102">
        <v>0</v>
      </c>
      <c r="H33" s="102">
        <v>4182</v>
      </c>
      <c r="I33" s="102">
        <v>0</v>
      </c>
      <c r="J33" s="6">
        <v>1710</v>
      </c>
    </row>
    <row r="34" spans="1:10" ht="16.5" customHeight="1" x14ac:dyDescent="0.3">
      <c r="A34" s="46" t="s">
        <v>249</v>
      </c>
      <c r="B34" s="100">
        <v>3454.51078463252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124.03950634022</v>
      </c>
      <c r="J34" s="100">
        <v>3330.4712782923002</v>
      </c>
    </row>
    <row r="35" spans="1:10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3">
      <c r="A36" s="46" t="s">
        <v>251</v>
      </c>
      <c r="B36" s="100">
        <v>7955.8168999999998</v>
      </c>
      <c r="C36" s="94">
        <v>997.77880000000005</v>
      </c>
      <c r="D36" s="94">
        <v>88.905100000000004</v>
      </c>
      <c r="E36" s="94">
        <v>2098.8112999999998</v>
      </c>
      <c r="F36" s="94">
        <v>129.59030000000001</v>
      </c>
      <c r="G36" s="94">
        <v>118.7581</v>
      </c>
      <c r="H36" s="94">
        <v>115.7769</v>
      </c>
      <c r="I36" s="94">
        <v>1823.3936000000001</v>
      </c>
      <c r="J36" s="100">
        <v>2582.8027999999999</v>
      </c>
    </row>
  </sheetData>
  <sheetProtection algorithmName="SHA-512" hashValue="I9h/0KbQMwhHv9w48T0b9nQL2Z0V5qlzLYWyAuYPjVku70hZyCDPr8tFKwZwmvlSXQZxiZcxhdjR1RzS1+lKWg==" saltValue="SFsKn5xm4AzCLeE2JmMjbg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86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0" width="16.7109375" style="1"/>
    <col min="11" max="11" width="1.140625" style="54" customWidth="1"/>
    <col min="12" max="16384" width="16.7109375" style="1"/>
  </cols>
  <sheetData>
    <row r="1" spans="1:14" ht="16.5" customHeight="1" x14ac:dyDescent="0.3">
      <c r="A1" s="168" t="str">
        <f>'Table of Contents'!C47</f>
        <v>Table 2.25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tr">
        <f>"AIF: "&amp;'Table of Contents'!A47&amp;", "&amp;'Table of Contents'!A3</f>
        <v>AIF: Total Redemptions of Other Funds, 2016:Q3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3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3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3">
      <c r="A8" s="46" t="s">
        <v>223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f>#REF!</f>
        <v>#REF!</v>
      </c>
      <c r="L8" s="33">
        <v>0</v>
      </c>
      <c r="M8" s="113">
        <v>0</v>
      </c>
    </row>
    <row r="9" spans="1:14" s="50" customFormat="1" ht="16.5" customHeight="1" x14ac:dyDescent="0.3">
      <c r="A9" s="46" t="s">
        <v>224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f>#REF!</f>
        <v>#REF!</v>
      </c>
      <c r="L9" s="119">
        <v>0</v>
      </c>
      <c r="M9" s="114">
        <v>0</v>
      </c>
      <c r="N9" s="7"/>
    </row>
    <row r="10" spans="1:14" ht="16.5" customHeight="1" x14ac:dyDescent="0.3">
      <c r="A10" s="46" t="s">
        <v>225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f>#REF!</f>
        <v>#REF!</v>
      </c>
      <c r="L10" s="33">
        <v>0</v>
      </c>
      <c r="M10" s="113">
        <v>0</v>
      </c>
    </row>
    <row r="11" spans="1:14" ht="16.5" customHeight="1" x14ac:dyDescent="0.3">
      <c r="A11" s="46" t="s">
        <v>226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f>#REF!</f>
        <v>#REF!</v>
      </c>
      <c r="L11" s="119">
        <v>0</v>
      </c>
      <c r="M11" s="114">
        <v>0</v>
      </c>
    </row>
    <row r="12" spans="1:14" ht="16.5" customHeight="1" x14ac:dyDescent="0.3">
      <c r="A12" s="46" t="s">
        <v>227</v>
      </c>
      <c r="B12" s="113">
        <v>0.02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0.02</v>
      </c>
      <c r="J12" s="113">
        <v>0</v>
      </c>
      <c r="K12" s="118" t="e">
        <f>#REF!</f>
        <v>#REF!</v>
      </c>
      <c r="L12" s="33">
        <v>12.07</v>
      </c>
      <c r="M12" s="113">
        <v>0</v>
      </c>
    </row>
    <row r="13" spans="1:14" ht="16.5" customHeight="1" x14ac:dyDescent="0.3">
      <c r="A13" s="46" t="s">
        <v>228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f>#REF!</f>
        <v>#REF!</v>
      </c>
      <c r="L13" s="119">
        <v>0</v>
      </c>
      <c r="M13" s="114">
        <v>0</v>
      </c>
    </row>
    <row r="14" spans="1:14" ht="16.5" customHeight="1" x14ac:dyDescent="0.3">
      <c r="A14" s="46" t="s">
        <v>229</v>
      </c>
      <c r="B14" s="113">
        <v>284.077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44.701000000000001</v>
      </c>
      <c r="J14" s="113">
        <v>239.376</v>
      </c>
      <c r="K14" s="118" t="e">
        <f>#REF!</f>
        <v>#REF!</v>
      </c>
      <c r="L14" s="33">
        <v>0</v>
      </c>
      <c r="M14" s="113">
        <v>0</v>
      </c>
    </row>
    <row r="15" spans="1:14" ht="16.5" customHeight="1" x14ac:dyDescent="0.3">
      <c r="A15" s="46" t="s">
        <v>230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f>#REF!</f>
        <v>#REF!</v>
      </c>
      <c r="L15" s="119">
        <v>0</v>
      </c>
      <c r="M15" s="114">
        <v>0</v>
      </c>
    </row>
    <row r="16" spans="1:14" ht="16.5" customHeight="1" x14ac:dyDescent="0.3">
      <c r="A16" s="46" t="s">
        <v>231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f>#REF!</f>
        <v>#REF!</v>
      </c>
      <c r="L16" s="33">
        <v>0</v>
      </c>
      <c r="M16" s="113">
        <v>0</v>
      </c>
    </row>
    <row r="17" spans="1:13" ht="16.5" customHeight="1" x14ac:dyDescent="0.3">
      <c r="A17" s="46" t="s">
        <v>232</v>
      </c>
      <c r="B17" s="114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4">
        <v>0</v>
      </c>
      <c r="K17" s="118" t="e">
        <f>#REF!</f>
        <v>#REF!</v>
      </c>
      <c r="L17" s="119">
        <v>0</v>
      </c>
      <c r="M17" s="114">
        <v>0</v>
      </c>
    </row>
    <row r="18" spans="1:13" ht="16.5" customHeight="1" x14ac:dyDescent="0.3">
      <c r="A18" s="46" t="s">
        <v>233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f>#REF!</f>
        <v>#REF!</v>
      </c>
      <c r="L18" s="33">
        <v>0</v>
      </c>
      <c r="M18" s="113">
        <v>0</v>
      </c>
    </row>
    <row r="19" spans="1:13" ht="16.5" customHeight="1" x14ac:dyDescent="0.3">
      <c r="A19" s="46" t="s">
        <v>234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f>#REF!</f>
        <v>#REF!</v>
      </c>
      <c r="L19" s="119">
        <v>0</v>
      </c>
      <c r="M19" s="114">
        <v>0</v>
      </c>
    </row>
    <row r="20" spans="1:13" ht="16.5" customHeight="1" x14ac:dyDescent="0.3">
      <c r="A20" s="46" t="s">
        <v>235</v>
      </c>
      <c r="B20" s="113">
        <v>39714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f>#REF!</f>
        <v>#REF!</v>
      </c>
      <c r="L20" s="33">
        <v>0</v>
      </c>
      <c r="M20" s="113">
        <v>0</v>
      </c>
    </row>
    <row r="21" spans="1:13" ht="16.5" customHeight="1" x14ac:dyDescent="0.3">
      <c r="A21" s="46" t="s">
        <v>236</v>
      </c>
      <c r="B21" s="114">
        <v>134.84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134.84</v>
      </c>
      <c r="J21" s="114">
        <v>0</v>
      </c>
      <c r="K21" s="118" t="e">
        <f>#REF!</f>
        <v>#REF!</v>
      </c>
      <c r="L21" s="119">
        <v>134.84</v>
      </c>
      <c r="M21" s="114">
        <v>0</v>
      </c>
    </row>
    <row r="22" spans="1:13" ht="16.5" customHeight="1" x14ac:dyDescent="0.3">
      <c r="A22" s="46" t="s">
        <v>237</v>
      </c>
      <c r="B22" s="113">
        <v>165.6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5.23</v>
      </c>
      <c r="J22" s="113">
        <v>160.37</v>
      </c>
      <c r="K22" s="118" t="e">
        <f>#REF!</f>
        <v>#REF!</v>
      </c>
      <c r="L22" s="33">
        <v>160.37</v>
      </c>
      <c r="M22" s="113">
        <v>0</v>
      </c>
    </row>
    <row r="23" spans="1:13" ht="16.5" customHeight="1" x14ac:dyDescent="0.3">
      <c r="A23" s="46" t="s">
        <v>238</v>
      </c>
      <c r="B23" s="114">
        <v>6156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549</v>
      </c>
      <c r="I23" s="115">
        <v>0</v>
      </c>
      <c r="J23" s="114">
        <v>5607</v>
      </c>
      <c r="K23" s="118" t="e">
        <f>#REF!</f>
        <v>#REF!</v>
      </c>
      <c r="L23" s="119">
        <v>0</v>
      </c>
      <c r="M23" s="114">
        <v>0</v>
      </c>
    </row>
    <row r="24" spans="1:13" ht="16.5" customHeight="1" x14ac:dyDescent="0.3">
      <c r="A24" s="46" t="s">
        <v>239</v>
      </c>
      <c r="B24" s="113">
        <v>175.53843745712001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3.5314504000000002</v>
      </c>
      <c r="I24" s="32">
        <v>28.121706419999999</v>
      </c>
      <c r="J24" s="113">
        <v>143.88528063711999</v>
      </c>
      <c r="K24" s="118" t="e">
        <f>#REF!</f>
        <v>#REF!</v>
      </c>
      <c r="L24" s="33">
        <v>172.99543745712</v>
      </c>
      <c r="M24" s="113">
        <v>2.5430000000000001</v>
      </c>
    </row>
    <row r="25" spans="1:13" ht="16.5" customHeight="1" x14ac:dyDescent="0.3">
      <c r="A25" s="46" t="s">
        <v>240</v>
      </c>
      <c r="B25" s="114">
        <v>4111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963</v>
      </c>
      <c r="I25" s="115">
        <v>1769</v>
      </c>
      <c r="J25" s="114">
        <v>1379</v>
      </c>
      <c r="K25" s="118" t="e">
        <f>#REF!</f>
        <v>#REF!</v>
      </c>
      <c r="L25" s="119">
        <v>0</v>
      </c>
      <c r="M25" s="114">
        <v>0</v>
      </c>
    </row>
    <row r="26" spans="1:13" ht="16.5" customHeight="1" x14ac:dyDescent="0.3">
      <c r="A26" s="46" t="s">
        <v>241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f>#REF!</f>
        <v>#REF!</v>
      </c>
      <c r="L26" s="33">
        <v>0</v>
      </c>
      <c r="M26" s="113">
        <v>0</v>
      </c>
    </row>
    <row r="27" spans="1:13" ht="16.5" customHeight="1" x14ac:dyDescent="0.3">
      <c r="A27" s="46" t="s">
        <v>242</v>
      </c>
      <c r="B27" s="114">
        <v>1275.636</v>
      </c>
      <c r="C27" s="115">
        <v>0</v>
      </c>
      <c r="D27" s="115">
        <v>0</v>
      </c>
      <c r="E27" s="115">
        <v>0</v>
      </c>
      <c r="F27" s="115">
        <v>0</v>
      </c>
      <c r="G27" s="115">
        <v>153.74</v>
      </c>
      <c r="H27" s="115">
        <v>1096.616</v>
      </c>
      <c r="I27" s="115">
        <v>0</v>
      </c>
      <c r="J27" s="114">
        <v>25.28</v>
      </c>
      <c r="K27" s="118" t="e">
        <f>#REF!</f>
        <v>#REF!</v>
      </c>
      <c r="L27" s="119">
        <v>0</v>
      </c>
      <c r="M27" s="114">
        <v>0</v>
      </c>
    </row>
    <row r="28" spans="1:13" ht="16.5" customHeight="1" x14ac:dyDescent="0.3">
      <c r="A28" s="46" t="s">
        <v>243</v>
      </c>
      <c r="B28" s="113">
        <v>230.39809446000001</v>
      </c>
      <c r="C28" s="32">
        <v>0</v>
      </c>
      <c r="D28" s="32">
        <v>0</v>
      </c>
      <c r="E28" s="32">
        <v>0</v>
      </c>
      <c r="F28" s="32">
        <v>40.138014609999999</v>
      </c>
      <c r="G28" s="32">
        <v>0</v>
      </c>
      <c r="H28" s="32">
        <v>0</v>
      </c>
      <c r="I28" s="32">
        <v>0</v>
      </c>
      <c r="J28" s="113">
        <v>190.26007985000001</v>
      </c>
      <c r="K28" s="118" t="e">
        <f>#REF!</f>
        <v>#REF!</v>
      </c>
      <c r="L28" s="33">
        <v>230.39809446000001</v>
      </c>
      <c r="M28" s="113">
        <v>0</v>
      </c>
    </row>
    <row r="29" spans="1:13" ht="16.5" customHeight="1" x14ac:dyDescent="0.3">
      <c r="A29" s="46" t="s">
        <v>244</v>
      </c>
      <c r="B29" s="114">
        <v>8.44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8.44</v>
      </c>
      <c r="K29" s="118" t="e">
        <f>#REF!</f>
        <v>#REF!</v>
      </c>
      <c r="L29" s="119">
        <v>0</v>
      </c>
      <c r="M29" s="114">
        <v>0</v>
      </c>
    </row>
    <row r="30" spans="1:13" ht="16.5" customHeight="1" x14ac:dyDescent="0.3">
      <c r="A30" s="46" t="s">
        <v>245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f>#REF!</f>
        <v>#REF!</v>
      </c>
      <c r="L30" s="33">
        <v>0</v>
      </c>
      <c r="M30" s="113">
        <v>0</v>
      </c>
    </row>
    <row r="31" spans="1:13" ht="16.5" customHeight="1" x14ac:dyDescent="0.3">
      <c r="A31" s="46" t="s">
        <v>246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f>#REF!</f>
        <v>#REF!</v>
      </c>
      <c r="L31" s="119">
        <v>0</v>
      </c>
      <c r="M31" s="114">
        <v>0</v>
      </c>
    </row>
    <row r="32" spans="1:13" ht="16.5" customHeight="1" x14ac:dyDescent="0.3">
      <c r="A32" s="46" t="s">
        <v>247</v>
      </c>
      <c r="B32" s="113">
        <v>29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29</v>
      </c>
      <c r="J32" s="113">
        <v>0</v>
      </c>
      <c r="K32" s="118" t="e">
        <f>#REF!</f>
        <v>#REF!</v>
      </c>
      <c r="L32" s="33">
        <v>29</v>
      </c>
      <c r="M32" s="113">
        <v>0</v>
      </c>
    </row>
    <row r="33" spans="1:13" ht="16.5" customHeight="1" x14ac:dyDescent="0.3">
      <c r="A33" s="46" t="s">
        <v>248</v>
      </c>
      <c r="B33" s="114">
        <v>1710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1687</v>
      </c>
      <c r="J33" s="114">
        <v>23</v>
      </c>
      <c r="K33" s="118" t="e">
        <f>#REF!</f>
        <v>#REF!</v>
      </c>
      <c r="L33" s="119">
        <v>23</v>
      </c>
      <c r="M33" s="114">
        <v>0</v>
      </c>
    </row>
    <row r="34" spans="1:13" ht="16.5" customHeight="1" x14ac:dyDescent="0.3">
      <c r="A34" s="46" t="s">
        <v>249</v>
      </c>
      <c r="B34" s="113">
        <v>3330.4712782923002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54.5588516157217</v>
      </c>
      <c r="J34" s="113">
        <v>3275.9124266765798</v>
      </c>
      <c r="K34" s="118" t="e">
        <f>#REF!</f>
        <v>#REF!</v>
      </c>
      <c r="L34" s="33">
        <v>0</v>
      </c>
      <c r="M34" s="113">
        <v>0</v>
      </c>
    </row>
    <row r="35" spans="1:13" ht="16.5" customHeight="1" x14ac:dyDescent="0.3">
      <c r="A35" s="46" t="s">
        <v>250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f>#REF!</f>
        <v>#REF!</v>
      </c>
      <c r="L35" s="119">
        <v>0</v>
      </c>
      <c r="M35" s="114">
        <v>0</v>
      </c>
    </row>
    <row r="36" spans="1:13" ht="16.5" customHeight="1" x14ac:dyDescent="0.3">
      <c r="A36" s="46" t="s">
        <v>251</v>
      </c>
      <c r="B36" s="113">
        <v>2582.8027999999999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2582.8027999999999</v>
      </c>
      <c r="K36" s="118" t="e">
        <f>#REF!</f>
        <v>#REF!</v>
      </c>
      <c r="L36" s="33">
        <v>2582.596</v>
      </c>
      <c r="M36" s="113">
        <v>0</v>
      </c>
    </row>
    <row r="37" spans="1:13" ht="16.5" customHeight="1" x14ac:dyDescent="0.3">
      <c r="K37" s="1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ssyrFh5XdGo5q02ScSxfI7FBagysgk62A+y9unRwBWr3oGo7S0BFYJU+UzCd4J8ZgN5n4pu4xfp6evjhYsQ4A==" saltValue="ldunGviHXFjGGZhCzFj3Og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68" t="str">
        <f>'Table of Contents'!C48</f>
        <v>Table 2.26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"AIF: "&amp;'Table of Contents'!A48&amp;", "&amp;'Table of Contents'!A3</f>
        <v>AIF: Total Redemptions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3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3">
      <c r="A8" s="46" t="s">
        <v>223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3">
      <c r="A9" s="46" t="s">
        <v>224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3">
      <c r="A10" s="46" t="s">
        <v>225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3">
      <c r="A11" s="46" t="s">
        <v>226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3">
      <c r="A12" s="46" t="s">
        <v>227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3.7</v>
      </c>
      <c r="H12" s="94">
        <v>0</v>
      </c>
      <c r="I12" s="94">
        <v>0</v>
      </c>
      <c r="J12" s="94">
        <v>3.7</v>
      </c>
      <c r="K12" s="100">
        <v>0</v>
      </c>
    </row>
    <row r="13" spans="1:11" ht="16.5" customHeight="1" x14ac:dyDescent="0.3">
      <c r="A13" s="46" t="s">
        <v>228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3">
      <c r="A14" s="46" t="s">
        <v>229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1611.962</v>
      </c>
      <c r="H14" s="94">
        <v>52.496000000000002</v>
      </c>
      <c r="I14" s="94">
        <v>21.670999999999999</v>
      </c>
      <c r="J14" s="94">
        <v>1537.7950000000001</v>
      </c>
      <c r="K14" s="100">
        <v>0</v>
      </c>
    </row>
    <row r="15" spans="1:11" ht="16.5" customHeight="1" x14ac:dyDescent="0.3">
      <c r="A15" s="46" t="s">
        <v>230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3">
      <c r="A16" s="46" t="s">
        <v>231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3">
      <c r="A17" s="46" t="s">
        <v>232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3">
      <c r="A18" s="46" t="s">
        <v>233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3">
      <c r="A19" s="46" t="s">
        <v>234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3">
      <c r="A20" s="46" t="s">
        <v>235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3">
      <c r="A21" s="46" t="s">
        <v>236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254.8</v>
      </c>
      <c r="H21" s="102">
        <v>0</v>
      </c>
      <c r="I21" s="102">
        <v>0</v>
      </c>
      <c r="J21" s="102">
        <v>157.26</v>
      </c>
      <c r="K21" s="6">
        <v>97.54</v>
      </c>
    </row>
    <row r="22" spans="1:11" ht="16.5" customHeight="1" x14ac:dyDescent="0.3">
      <c r="A22" s="46" t="s">
        <v>237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107.34</v>
      </c>
      <c r="H22" s="94">
        <v>0</v>
      </c>
      <c r="I22" s="94">
        <v>0</v>
      </c>
      <c r="J22" s="94">
        <v>0</v>
      </c>
      <c r="K22" s="100">
        <v>107.34</v>
      </c>
    </row>
    <row r="23" spans="1:11" ht="16.5" customHeight="1" x14ac:dyDescent="0.3">
      <c r="A23" s="46" t="s">
        <v>238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4416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3">
      <c r="A24" s="46" t="s">
        <v>239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38.34331598</v>
      </c>
      <c r="H24" s="94">
        <v>1.264</v>
      </c>
      <c r="I24" s="94">
        <v>0</v>
      </c>
      <c r="J24" s="94">
        <v>0</v>
      </c>
      <c r="K24" s="100">
        <v>37.079315979999997</v>
      </c>
    </row>
    <row r="25" spans="1:11" ht="16.5" customHeight="1" x14ac:dyDescent="0.3">
      <c r="A25" s="46" t="s">
        <v>240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5231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3">
      <c r="A26" s="46" t="s">
        <v>241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3">
      <c r="A27" s="46" t="s">
        <v>242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1129.8710000000001</v>
      </c>
      <c r="H27" s="102">
        <v>649.90800000000002</v>
      </c>
      <c r="I27" s="102">
        <v>216.48599999999999</v>
      </c>
      <c r="J27" s="102">
        <v>118.23699999999999</v>
      </c>
      <c r="K27" s="6">
        <v>145.24</v>
      </c>
    </row>
    <row r="28" spans="1:11" ht="16.5" customHeight="1" x14ac:dyDescent="0.3">
      <c r="A28" s="46" t="s">
        <v>243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11.39498562</v>
      </c>
      <c r="H28" s="94">
        <v>0</v>
      </c>
      <c r="I28" s="94">
        <v>0.36264923999999998</v>
      </c>
      <c r="J28" s="94">
        <v>0.11343709</v>
      </c>
      <c r="K28" s="100">
        <v>10.918899290000001</v>
      </c>
    </row>
    <row r="29" spans="1:11" ht="16.5" customHeight="1" x14ac:dyDescent="0.3">
      <c r="A29" s="46" t="s">
        <v>244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3">
      <c r="A30" s="46" t="s">
        <v>245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3">
      <c r="A31" s="46" t="s">
        <v>246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3">
      <c r="A32" s="46" t="s">
        <v>247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3">
      <c r="A33" s="46" t="s">
        <v>248</v>
      </c>
      <c r="B33" s="6">
        <v>197</v>
      </c>
      <c r="C33" s="102">
        <v>197</v>
      </c>
      <c r="D33" s="102">
        <v>0</v>
      </c>
      <c r="E33" s="102">
        <v>0</v>
      </c>
      <c r="F33" s="108"/>
      <c r="G33" s="6">
        <v>1891</v>
      </c>
      <c r="H33" s="102">
        <v>634</v>
      </c>
      <c r="I33" s="102">
        <v>284</v>
      </c>
      <c r="J33" s="102">
        <v>911</v>
      </c>
      <c r="K33" s="6">
        <v>62</v>
      </c>
    </row>
    <row r="34" spans="1:11" ht="16.5" customHeight="1" x14ac:dyDescent="0.3">
      <c r="A34" s="46" t="s">
        <v>249</v>
      </c>
      <c r="B34" s="100">
        <v>86.726170571821996</v>
      </c>
      <c r="C34" s="94">
        <v>0</v>
      </c>
      <c r="D34" s="94">
        <v>0</v>
      </c>
      <c r="E34" s="94">
        <v>86.726170571821996</v>
      </c>
      <c r="F34" s="108"/>
      <c r="G34" s="100">
        <v>280.53941564616599</v>
      </c>
      <c r="H34" s="94">
        <v>0</v>
      </c>
      <c r="I34" s="94">
        <v>0</v>
      </c>
      <c r="J34" s="94">
        <v>0</v>
      </c>
      <c r="K34" s="100">
        <v>280.53941564616599</v>
      </c>
    </row>
    <row r="35" spans="1:11" ht="16.5" customHeight="1" x14ac:dyDescent="0.3">
      <c r="A35" s="46" t="s">
        <v>250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3">
      <c r="A36" s="46" t="s">
        <v>251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3588.1460999999999</v>
      </c>
      <c r="H36" s="94">
        <v>460.55399999999997</v>
      </c>
      <c r="I36" s="94">
        <v>20.6829</v>
      </c>
      <c r="J36" s="94">
        <v>1790.0704000000001</v>
      </c>
      <c r="K36" s="100">
        <v>1316.8388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OKsojpFtld5S/1G1TjnX3RvYSDyseSbwpq+VaSeZNBOiE1ZtpYpbaXC5vQXyR5GOMR9EcDGWtpcw4LMkLRspA==" saltValue="t91NGX/ootpScEQAxIFdaQ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1" width="16.7109375" style="79"/>
    <col min="2" max="2" width="18" style="79" customWidth="1"/>
    <col min="3" max="16384" width="16.7109375" style="79"/>
  </cols>
  <sheetData>
    <row r="1" spans="1:11" ht="16.5" customHeight="1" x14ac:dyDescent="0.3">
      <c r="A1" s="169" t="str">
        <f>'Table of Contents'!C49</f>
        <v>Table 2.27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3">
      <c r="A2" s="80" t="str">
        <f>"AIF: "&amp;'Table of Contents'!A49&amp;", "&amp;'Table of Contents'!A3</f>
        <v>AIF: Total Redemptions of Institutional Funds, 2016:Q3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3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3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3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3">
      <c r="A8" s="46" t="s">
        <v>223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3">
      <c r="A9" s="46" t="s">
        <v>224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3">
      <c r="A10" s="46" t="s">
        <v>225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3">
      <c r="A11" s="46" t="s">
        <v>226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3">
      <c r="A12" s="46" t="s">
        <v>227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3">
      <c r="A13" s="46" t="s">
        <v>228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3">
      <c r="A14" s="46" t="s">
        <v>229</v>
      </c>
      <c r="B14" s="94">
        <v>32546.017</v>
      </c>
      <c r="C14" s="94">
        <v>10851.251</v>
      </c>
      <c r="D14" s="94">
        <v>19143.368999999999</v>
      </c>
      <c r="E14" s="94">
        <v>2192.2869999999998</v>
      </c>
      <c r="F14" s="94">
        <v>120.107</v>
      </c>
      <c r="G14" s="94">
        <v>0</v>
      </c>
      <c r="H14" s="94">
        <v>0</v>
      </c>
      <c r="I14" s="94">
        <v>0</v>
      </c>
      <c r="J14" s="94">
        <v>0</v>
      </c>
      <c r="K14" s="94">
        <v>239.00299999999999</v>
      </c>
    </row>
    <row r="15" spans="1:11" ht="16.5" customHeight="1" x14ac:dyDescent="0.3">
      <c r="A15" s="46" t="s">
        <v>230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3">
      <c r="A16" s="46" t="s">
        <v>231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3">
      <c r="A17" s="46" t="s">
        <v>232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3">
      <c r="A18" s="46" t="s">
        <v>233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3">
      <c r="A19" s="46" t="s">
        <v>234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3">
      <c r="A20" s="46" t="s">
        <v>235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3">
      <c r="A21" s="46" t="s">
        <v>236</v>
      </c>
      <c r="B21" s="102">
        <v>303.36</v>
      </c>
      <c r="C21" s="102">
        <v>0</v>
      </c>
      <c r="D21" s="102">
        <v>178.84</v>
      </c>
      <c r="E21" s="102">
        <v>0.13</v>
      </c>
      <c r="F21" s="102">
        <v>0</v>
      </c>
      <c r="G21" s="102">
        <v>0</v>
      </c>
      <c r="H21" s="102">
        <v>0</v>
      </c>
      <c r="I21" s="102">
        <v>0</v>
      </c>
      <c r="J21" s="102">
        <v>124.39</v>
      </c>
      <c r="K21" s="102">
        <v>0</v>
      </c>
    </row>
    <row r="22" spans="1:11" ht="16.5" customHeight="1" x14ac:dyDescent="0.3">
      <c r="A22" s="46" t="s">
        <v>237</v>
      </c>
      <c r="B22" s="94">
        <v>0.68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0.68</v>
      </c>
    </row>
    <row r="23" spans="1:11" ht="16.5" customHeight="1" x14ac:dyDescent="0.3">
      <c r="A23" s="46" t="s">
        <v>238</v>
      </c>
      <c r="B23" s="102">
        <v>24821</v>
      </c>
      <c r="C23" s="102">
        <v>3760</v>
      </c>
      <c r="D23" s="102">
        <v>6099</v>
      </c>
      <c r="E23" s="102">
        <v>10046</v>
      </c>
      <c r="F23" s="102">
        <v>315</v>
      </c>
      <c r="G23" s="102">
        <v>751</v>
      </c>
      <c r="H23" s="102">
        <v>0</v>
      </c>
      <c r="I23" s="102">
        <v>450</v>
      </c>
      <c r="J23" s="102">
        <v>0</v>
      </c>
      <c r="K23" s="102">
        <v>3400</v>
      </c>
    </row>
    <row r="24" spans="1:11" ht="16.5" customHeight="1" x14ac:dyDescent="0.3">
      <c r="A24" s="46" t="s">
        <v>239</v>
      </c>
      <c r="B24" s="94">
        <v>218.45359366712</v>
      </c>
      <c r="C24" s="94">
        <v>17.952977579999999</v>
      </c>
      <c r="D24" s="94">
        <v>22.537286900000002</v>
      </c>
      <c r="E24" s="94">
        <v>2.375947</v>
      </c>
      <c r="F24" s="94">
        <v>0</v>
      </c>
      <c r="G24" s="94">
        <v>1.18494473</v>
      </c>
      <c r="H24" s="94">
        <v>0</v>
      </c>
      <c r="I24" s="94">
        <v>3.5314504000000002</v>
      </c>
      <c r="J24" s="94">
        <v>28.121706419999999</v>
      </c>
      <c r="K24" s="94">
        <v>142.74928063711999</v>
      </c>
    </row>
    <row r="25" spans="1:11" ht="16.5" customHeight="1" x14ac:dyDescent="0.3">
      <c r="A25" s="46" t="s">
        <v>240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3">
      <c r="A26" s="46" t="s">
        <v>241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3">
      <c r="A27" s="46" t="s">
        <v>242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3">
      <c r="A28" s="46" t="s">
        <v>243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3">
      <c r="A29" s="46" t="s">
        <v>244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3">
      <c r="A30" s="46" t="s">
        <v>245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3">
      <c r="A31" s="46" t="s">
        <v>246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3">
      <c r="A32" s="46" t="s">
        <v>247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3">
      <c r="A33" s="46" t="s">
        <v>248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3">
      <c r="A34" s="46" t="s">
        <v>249</v>
      </c>
      <c r="B34" s="94">
        <v>2504.6142030065398</v>
      </c>
      <c r="C34" s="94">
        <v>0</v>
      </c>
      <c r="D34" s="94">
        <v>0</v>
      </c>
      <c r="E34" s="94">
        <v>0</v>
      </c>
      <c r="F34" s="94">
        <v>0</v>
      </c>
      <c r="G34" s="94">
        <v>105.23548809538801</v>
      </c>
      <c r="H34" s="94">
        <v>0</v>
      </c>
      <c r="I34" s="94">
        <v>0</v>
      </c>
      <c r="J34" s="94">
        <v>0.630664</v>
      </c>
      <c r="K34" s="94">
        <v>2398.7480509111501</v>
      </c>
    </row>
    <row r="35" spans="1:11" ht="16.5" customHeight="1" x14ac:dyDescent="0.3">
      <c r="A35" s="46" t="s">
        <v>250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3">
      <c r="A36" s="46" t="s">
        <v>251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3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+127NVklRTCNnZ2Y/tZr3LujOEG+qIqb4eOd36zmfXNOm49WNUUyrff6o5tL+YBvk9gskoBZSpzwsAuQfe8JtA==" saltValue="4OriccEQvUWFSlEXigRjJ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N26"/>
  <sheetViews>
    <sheetView showGridLines="0" topLeftCell="A5" zoomScale="85" zoomScaleNormal="85" workbookViewId="0">
      <selection activeCell="A99" sqref="A99"/>
    </sheetView>
  </sheetViews>
  <sheetFormatPr defaultRowHeight="16.5" customHeight="1" x14ac:dyDescent="0.25"/>
  <cols>
    <col min="1" max="1" width="35.140625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3">
      <c r="A3" s="2" t="str">
        <f>'Table of Contents'!A3</f>
        <v>2016:Q3</v>
      </c>
      <c r="B3" s="28"/>
      <c r="C3" s="28"/>
      <c r="D3" s="28"/>
      <c r="E3" s="28"/>
      <c r="F3" s="28"/>
      <c r="G3" s="3"/>
    </row>
    <row r="4" spans="1:14" ht="16.5" customHeight="1" x14ac:dyDescent="0.3">
      <c r="A4" s="3"/>
      <c r="B4" s="28"/>
      <c r="C4" s="28"/>
      <c r="D4" s="28"/>
      <c r="E4" s="28"/>
      <c r="F4" s="28"/>
      <c r="G4" s="3"/>
    </row>
    <row r="5" spans="1:14" ht="16.5" customHeight="1" x14ac:dyDescent="0.3">
      <c r="A5" s="3"/>
      <c r="B5" s="28"/>
      <c r="C5" s="28"/>
      <c r="D5" s="28"/>
      <c r="E5" s="28"/>
      <c r="F5" s="28"/>
      <c r="G5" s="28"/>
    </row>
    <row r="6" spans="1:14" ht="16.5" customHeight="1" x14ac:dyDescent="0.3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3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3">
      <c r="A8" s="31" t="s">
        <v>124</v>
      </c>
      <c r="B8" s="149">
        <v>0.5112997239</v>
      </c>
      <c r="C8" s="150"/>
      <c r="D8" s="149">
        <v>0.51129972400000001</v>
      </c>
      <c r="E8" s="26"/>
      <c r="F8" s="26"/>
      <c r="G8" s="26"/>
      <c r="H8" s="28"/>
      <c r="I8" s="28"/>
      <c r="J8" s="28"/>
    </row>
    <row r="9" spans="1:14" ht="16.5" customHeight="1" x14ac:dyDescent="0.3">
      <c r="A9" s="31" t="s">
        <v>125</v>
      </c>
      <c r="B9" s="151">
        <v>0.91835797590000001</v>
      </c>
      <c r="C9" s="150"/>
      <c r="D9" s="151">
        <v>0.91945568200000005</v>
      </c>
      <c r="E9" s="26"/>
      <c r="F9" s="26"/>
      <c r="G9" s="26"/>
      <c r="H9" s="28"/>
      <c r="I9" s="28"/>
      <c r="J9" s="28"/>
    </row>
    <row r="10" spans="1:14" ht="16.5" customHeight="1" x14ac:dyDescent="0.3">
      <c r="A10" s="31" t="s">
        <v>126</v>
      </c>
      <c r="B10" s="152">
        <v>3.69972992E-2</v>
      </c>
      <c r="C10" s="150"/>
      <c r="D10" s="152">
        <v>3.7008252999999998E-2</v>
      </c>
      <c r="E10" s="26"/>
      <c r="F10" s="26"/>
      <c r="G10" s="26"/>
      <c r="N10" s="28"/>
    </row>
    <row r="11" spans="1:14" ht="16.5" customHeight="1" x14ac:dyDescent="0.3">
      <c r="A11" s="31" t="s">
        <v>127</v>
      </c>
      <c r="B11" s="151">
        <v>0.1343652585</v>
      </c>
      <c r="C11" s="150"/>
      <c r="D11" s="151">
        <v>0.13420477</v>
      </c>
      <c r="E11" s="26"/>
      <c r="F11" s="26"/>
      <c r="G11" s="26"/>
      <c r="N11" s="28"/>
    </row>
    <row r="12" spans="1:14" ht="16.5" customHeight="1" x14ac:dyDescent="0.3">
      <c r="A12" s="31" t="s">
        <v>128</v>
      </c>
      <c r="B12" s="152">
        <v>1.1768444093999999</v>
      </c>
      <c r="C12" s="150"/>
      <c r="D12" s="152">
        <v>1.1613997190000001</v>
      </c>
      <c r="E12" s="26"/>
      <c r="F12" s="26"/>
      <c r="G12" s="26"/>
      <c r="N12" s="28"/>
    </row>
    <row r="13" spans="1:14" ht="16.5" customHeight="1" x14ac:dyDescent="0.3">
      <c r="A13" s="31" t="s">
        <v>129</v>
      </c>
      <c r="B13" s="151">
        <v>0.13345255089999999</v>
      </c>
      <c r="C13" s="150"/>
      <c r="D13" s="151">
        <v>0.13294336600000001</v>
      </c>
      <c r="E13" s="26"/>
      <c r="F13" s="26"/>
      <c r="G13" s="26"/>
      <c r="N13" s="28"/>
    </row>
    <row r="14" spans="1:14" ht="16.5" customHeight="1" x14ac:dyDescent="0.3">
      <c r="A14" s="31" t="s">
        <v>130</v>
      </c>
      <c r="B14" s="152">
        <v>3.2152272999999999E-3</v>
      </c>
      <c r="C14" s="150"/>
      <c r="D14" s="152">
        <v>3.2279930000000002E-3</v>
      </c>
      <c r="E14" s="26"/>
      <c r="F14" s="26"/>
      <c r="G14" s="26"/>
      <c r="N14" s="28"/>
    </row>
    <row r="15" spans="1:14" ht="16.5" customHeight="1" x14ac:dyDescent="0.3">
      <c r="A15" s="31" t="s">
        <v>131</v>
      </c>
      <c r="B15" s="151">
        <v>0.10765769159999999</v>
      </c>
      <c r="C15" s="150"/>
      <c r="D15" s="151">
        <v>0.111278028</v>
      </c>
      <c r="E15" s="26"/>
      <c r="F15" s="26"/>
      <c r="G15" s="26"/>
      <c r="N15" s="28"/>
    </row>
    <row r="16" spans="1:14" ht="16.5" customHeight="1" x14ac:dyDescent="0.3">
      <c r="A16" s="31" t="s">
        <v>132</v>
      </c>
      <c r="B16" s="152">
        <v>0.23053692049999999</v>
      </c>
      <c r="C16" s="150"/>
      <c r="D16" s="152">
        <v>0.23152435599999999</v>
      </c>
      <c r="E16" s="26"/>
      <c r="F16" s="26"/>
      <c r="G16" s="26"/>
      <c r="N16" s="28"/>
    </row>
    <row r="17" spans="1:14" ht="16.5" customHeight="1" x14ac:dyDescent="0.3">
      <c r="A17" s="31" t="s">
        <v>133</v>
      </c>
      <c r="B17" s="151">
        <v>0.22398423149999999</v>
      </c>
      <c r="C17" s="150"/>
      <c r="D17" s="151">
        <v>0.22453241099999999</v>
      </c>
      <c r="E17" s="26"/>
      <c r="F17" s="26"/>
      <c r="G17" s="26"/>
      <c r="N17" s="28"/>
    </row>
    <row r="18" spans="1:14" ht="16.5" customHeight="1" x14ac:dyDescent="0.3">
      <c r="A18" s="31" t="s">
        <v>134</v>
      </c>
      <c r="B18" s="152">
        <v>0.1051458373</v>
      </c>
      <c r="C18" s="150"/>
      <c r="D18" s="152">
        <v>0.103939299</v>
      </c>
      <c r="E18" s="26"/>
      <c r="F18" s="26"/>
      <c r="G18" s="26"/>
      <c r="N18" s="28"/>
    </row>
    <row r="19" spans="1:14" ht="16.5" customHeight="1" x14ac:dyDescent="0.3">
      <c r="A19" s="31" t="s">
        <v>135</v>
      </c>
      <c r="B19" s="151">
        <v>0.30213305940000001</v>
      </c>
      <c r="C19" s="150"/>
      <c r="D19" s="151">
        <v>0.29783178500000002</v>
      </c>
      <c r="E19" s="26"/>
      <c r="F19" s="26"/>
      <c r="G19" s="26"/>
      <c r="N19" s="28"/>
    </row>
    <row r="20" spans="1:14" ht="16.5" customHeight="1" x14ac:dyDescent="0.3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3">
      <c r="C21" s="121"/>
      <c r="E21" s="26"/>
      <c r="F21" s="26"/>
      <c r="G21" s="26"/>
      <c r="N21" s="28"/>
    </row>
    <row r="22" spans="1:14" ht="16.5" customHeight="1" x14ac:dyDescent="0.3">
      <c r="E22" s="26"/>
      <c r="F22" s="26"/>
      <c r="G22" s="26"/>
      <c r="N22" s="28"/>
    </row>
    <row r="23" spans="1:14" ht="16.5" customHeight="1" x14ac:dyDescent="0.25">
      <c r="N23" s="28"/>
    </row>
    <row r="24" spans="1:14" ht="16.5" customHeight="1" x14ac:dyDescent="0.25">
      <c r="N24" s="28"/>
    </row>
    <row r="25" spans="1:14" ht="16.5" customHeight="1" x14ac:dyDescent="0.25">
      <c r="N25" s="28"/>
    </row>
    <row r="26" spans="1:14" ht="16.5" customHeight="1" x14ac:dyDescent="0.25">
      <c r="N26" s="28"/>
    </row>
  </sheetData>
  <sheetProtection algorithmName="SHA-512" hashValue="0tWliKp+aGnBfUdXNjz188ABGTF2YBnwyN7jHQwBaSufiSXJ37fQNu1+f4L2V7EJ+E8wEHnILkkx3qs539m9Qw==" saltValue="OPMGR7eGmwBPdxBn+jgRpg==" spinCount="100000" sheet="1" objects="1" scenarios="1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Contents'!B13</f>
        <v>Table 1.5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Contents'!A13&amp;", "&amp;'Table of Contents'!A3</f>
        <v>UCITS: Total Net Assets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13881.527</v>
      </c>
      <c r="H8" s="102">
        <v>2736.5</v>
      </c>
      <c r="I8" s="102">
        <v>643.95799999999997</v>
      </c>
      <c r="J8" s="102">
        <v>10501.069</v>
      </c>
      <c r="K8" s="6">
        <v>0</v>
      </c>
    </row>
    <row r="9" spans="1:11" ht="16.5" customHeight="1" x14ac:dyDescent="0.3">
      <c r="A9" s="46" t="s">
        <v>224</v>
      </c>
      <c r="B9" s="100">
        <v>261.00050270399998</v>
      </c>
      <c r="C9" s="94">
        <v>261.00050270399998</v>
      </c>
      <c r="D9" s="94">
        <v>0</v>
      </c>
      <c r="E9" s="100">
        <v>0</v>
      </c>
      <c r="F9" s="108"/>
      <c r="G9" s="100">
        <v>28490.659540230001</v>
      </c>
      <c r="H9" s="94">
        <v>404.60494325399998</v>
      </c>
      <c r="I9" s="94">
        <v>1481.4119579220001</v>
      </c>
      <c r="J9" s="94">
        <v>26587.702131671998</v>
      </c>
      <c r="K9" s="100">
        <v>16.940507382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2.8</v>
      </c>
      <c r="H10" s="102">
        <v>2.8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711.77</v>
      </c>
      <c r="H13" s="94">
        <v>0</v>
      </c>
      <c r="I13" s="94">
        <v>0</v>
      </c>
      <c r="J13" s="94">
        <v>0</v>
      </c>
      <c r="K13" s="100">
        <v>711.77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6147.66</v>
      </c>
      <c r="H14" s="102">
        <v>629.54</v>
      </c>
      <c r="I14" s="102">
        <v>2723.77</v>
      </c>
      <c r="J14" s="102">
        <v>2794.36</v>
      </c>
      <c r="K14" s="6">
        <v>0</v>
      </c>
    </row>
    <row r="15" spans="1:11" ht="16.5" customHeight="1" x14ac:dyDescent="0.3">
      <c r="A15" s="46" t="s">
        <v>230</v>
      </c>
      <c r="B15" s="100">
        <v>195.23055590000001</v>
      </c>
      <c r="C15" s="94">
        <v>195.23055590000001</v>
      </c>
      <c r="D15" s="94">
        <v>0</v>
      </c>
      <c r="E15" s="100">
        <v>0</v>
      </c>
      <c r="F15" s="108"/>
      <c r="G15" s="100">
        <v>10881.20954</v>
      </c>
      <c r="H15" s="94">
        <v>1199.7053390000001</v>
      </c>
      <c r="I15" s="94">
        <v>1012.682386</v>
      </c>
      <c r="J15" s="94">
        <v>8668.8218130000005</v>
      </c>
      <c r="K15" s="100">
        <v>0</v>
      </c>
    </row>
    <row r="16" spans="1:11" ht="16.5" customHeight="1" x14ac:dyDescent="0.3">
      <c r="A16" s="46" t="s">
        <v>231</v>
      </c>
      <c r="B16" s="6">
        <v>62715</v>
      </c>
      <c r="C16" s="102">
        <v>47127</v>
      </c>
      <c r="D16" s="102">
        <v>11596</v>
      </c>
      <c r="E16" s="6">
        <v>3992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42995</v>
      </c>
      <c r="C17" s="94">
        <v>36345</v>
      </c>
      <c r="D17" s="94">
        <v>5390</v>
      </c>
      <c r="E17" s="100">
        <v>1260</v>
      </c>
      <c r="F17" s="108"/>
      <c r="G17" s="100">
        <v>16485</v>
      </c>
      <c r="H17" s="94">
        <v>3090</v>
      </c>
      <c r="I17" s="94">
        <v>261</v>
      </c>
      <c r="J17" s="94">
        <v>13072</v>
      </c>
      <c r="K17" s="100">
        <v>62</v>
      </c>
    </row>
    <row r="18" spans="1:11" ht="16.5" customHeight="1" x14ac:dyDescent="0.3">
      <c r="A18" s="46" t="s">
        <v>233</v>
      </c>
      <c r="B18" s="6">
        <v>25.31</v>
      </c>
      <c r="C18" s="102">
        <v>25.31</v>
      </c>
      <c r="D18" s="102">
        <v>0</v>
      </c>
      <c r="E18" s="6">
        <v>0</v>
      </c>
      <c r="F18" s="108"/>
      <c r="G18" s="6">
        <v>442.07</v>
      </c>
      <c r="H18" s="102">
        <v>194.13</v>
      </c>
      <c r="I18" s="102">
        <v>69.95</v>
      </c>
      <c r="J18" s="102">
        <v>177.99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268346</v>
      </c>
      <c r="C20" s="102">
        <v>160809</v>
      </c>
      <c r="D20" s="102">
        <v>100190</v>
      </c>
      <c r="E20" s="6">
        <v>7347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42771.25</v>
      </c>
      <c r="H21" s="94">
        <v>354.3</v>
      </c>
      <c r="I21" s="94">
        <v>1204.51</v>
      </c>
      <c r="J21" s="94">
        <v>41212.44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238.24</v>
      </c>
      <c r="H22" s="102">
        <v>0</v>
      </c>
      <c r="I22" s="102">
        <v>11.25</v>
      </c>
      <c r="J22" s="102">
        <v>0</v>
      </c>
      <c r="K22" s="6">
        <v>226.99</v>
      </c>
    </row>
    <row r="23" spans="1:11" ht="16.5" customHeight="1" x14ac:dyDescent="0.3">
      <c r="A23" s="46" t="s">
        <v>238</v>
      </c>
      <c r="B23" s="100">
        <v>82017</v>
      </c>
      <c r="C23" s="94">
        <v>0</v>
      </c>
      <c r="D23" s="94">
        <v>0</v>
      </c>
      <c r="E23" s="100">
        <v>0</v>
      </c>
      <c r="F23" s="108"/>
      <c r="G23" s="100">
        <v>124719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3.4260000000000002</v>
      </c>
      <c r="H24" s="102">
        <v>0</v>
      </c>
      <c r="I24" s="102">
        <v>0</v>
      </c>
      <c r="J24" s="102">
        <v>0</v>
      </c>
      <c r="K24" s="6">
        <v>3.4260000000000002</v>
      </c>
    </row>
    <row r="25" spans="1:11" ht="16.5" customHeight="1" x14ac:dyDescent="0.3">
      <c r="A25" s="46" t="s">
        <v>240</v>
      </c>
      <c r="B25" s="100">
        <v>1533</v>
      </c>
      <c r="C25" s="94">
        <v>0</v>
      </c>
      <c r="D25" s="94">
        <v>0</v>
      </c>
      <c r="E25" s="100">
        <v>0</v>
      </c>
      <c r="F25" s="108"/>
      <c r="G25" s="100">
        <v>8698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295.88</v>
      </c>
      <c r="H27" s="94">
        <v>37.29</v>
      </c>
      <c r="I27" s="94">
        <v>5.04</v>
      </c>
      <c r="J27" s="94">
        <v>157.41</v>
      </c>
      <c r="K27" s="100">
        <v>96.13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1888.2938742900001</v>
      </c>
      <c r="H28" s="102">
        <v>0</v>
      </c>
      <c r="I28" s="102">
        <v>0</v>
      </c>
      <c r="J28" s="102">
        <v>1888.2938742900001</v>
      </c>
      <c r="K28" s="6">
        <v>0</v>
      </c>
    </row>
    <row r="29" spans="1:11" ht="16.5" customHeight="1" x14ac:dyDescent="0.3">
      <c r="A29" s="46" t="s">
        <v>244</v>
      </c>
      <c r="B29" s="100">
        <v>0.52</v>
      </c>
      <c r="C29" s="94">
        <v>0.52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61.575600000000001</v>
      </c>
      <c r="H31" s="94">
        <v>55.484299999999998</v>
      </c>
      <c r="I31" s="94">
        <v>0</v>
      </c>
      <c r="J31" s="94">
        <v>6.0913000000000004</v>
      </c>
      <c r="K31" s="100">
        <v>0</v>
      </c>
    </row>
    <row r="32" spans="1:11" ht="16.5" customHeight="1" x14ac:dyDescent="0.3">
      <c r="A32" s="46" t="s">
        <v>247</v>
      </c>
      <c r="B32" s="6">
        <v>305</v>
      </c>
      <c r="C32" s="102">
        <v>305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2220.04</v>
      </c>
      <c r="C33" s="94">
        <v>2220.04</v>
      </c>
      <c r="D33" s="94">
        <v>0</v>
      </c>
      <c r="E33" s="100">
        <v>0</v>
      </c>
      <c r="F33" s="108"/>
      <c r="G33" s="100">
        <v>23541.84</v>
      </c>
      <c r="H33" s="94">
        <v>5188.03</v>
      </c>
      <c r="I33" s="94">
        <v>7500.26</v>
      </c>
      <c r="J33" s="94">
        <v>10853.55</v>
      </c>
      <c r="K33" s="100">
        <v>0</v>
      </c>
    </row>
    <row r="34" spans="1:11" ht="16.5" customHeight="1" x14ac:dyDescent="0.3">
      <c r="A34" s="46" t="s">
        <v>249</v>
      </c>
      <c r="B34" s="6">
        <v>3824.83</v>
      </c>
      <c r="C34" s="102">
        <v>2807.27</v>
      </c>
      <c r="D34" s="102">
        <v>14.99</v>
      </c>
      <c r="E34" s="6">
        <v>1002.58</v>
      </c>
      <c r="F34" s="108"/>
      <c r="G34" s="6">
        <v>17527.29</v>
      </c>
      <c r="H34" s="102">
        <v>1454.36</v>
      </c>
      <c r="I34" s="102">
        <v>12317.31</v>
      </c>
      <c r="J34" s="102">
        <v>2985.41</v>
      </c>
      <c r="K34" s="6">
        <v>770.21</v>
      </c>
    </row>
    <row r="35" spans="1:11" ht="16.5" customHeight="1" x14ac:dyDescent="0.3">
      <c r="A35" s="46" t="s">
        <v>250</v>
      </c>
      <c r="B35" s="100">
        <v>44.18</v>
      </c>
      <c r="C35" s="94">
        <v>0</v>
      </c>
      <c r="D35" s="94">
        <v>0</v>
      </c>
      <c r="E35" s="100">
        <v>0</v>
      </c>
      <c r="F35" s="108"/>
      <c r="G35" s="100">
        <v>92.62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29521.66</v>
      </c>
      <c r="H36" s="102">
        <v>9803.7199999999993</v>
      </c>
      <c r="I36" s="102">
        <v>1866.51</v>
      </c>
      <c r="J36" s="102">
        <v>6613.4</v>
      </c>
      <c r="K36" s="6">
        <v>11238.03</v>
      </c>
    </row>
    <row r="37" spans="1:11" ht="16.5" customHeight="1" x14ac:dyDescent="0.3">
      <c r="A37" s="47" t="s">
        <v>77</v>
      </c>
      <c r="B37" s="103">
        <v>464482.11105860397</v>
      </c>
      <c r="C37" s="97">
        <v>250095.37105860299</v>
      </c>
      <c r="D37" s="97">
        <v>117190.99</v>
      </c>
      <c r="E37" s="103">
        <v>13601.58</v>
      </c>
      <c r="F37" s="109"/>
      <c r="G37" s="103">
        <v>326401.77155452</v>
      </c>
      <c r="H37" s="97">
        <v>25150.464582253899</v>
      </c>
      <c r="I37" s="97">
        <v>29097.652343921902</v>
      </c>
      <c r="J37" s="97">
        <v>125518.53811896199</v>
      </c>
      <c r="K37" s="103">
        <v>13125.496507382</v>
      </c>
    </row>
    <row r="38" spans="1:11" ht="16.5" customHeight="1" x14ac:dyDescent="0.3">
      <c r="A38" s="6"/>
      <c r="B38" s="6">
        <v>0</v>
      </c>
      <c r="C38" s="102">
        <v>0</v>
      </c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xN2Z+DJ9FmHQleZ2gnsBt3WQCFfmQ4GY9oQUxfGKyt6SUc/IDcOfCcNpwpce+M74+eZ3z47bFPHiPwyQuKYPA==" saltValue="PobjsynxEgaIrC6MVna/ow==" spinCount="100000" sheet="1" objects="1" scenarios="1"/>
  <mergeCells count="1">
    <mergeCell ref="A1:B1"/>
  </mergeCells>
  <conditionalFormatting sqref="B8:K36 B38:K38">
    <cfRule type="cellIs" dxfId="420" priority="22" operator="between">
      <formula>0</formula>
      <formula>0.1</formula>
    </cfRule>
    <cfRule type="cellIs" dxfId="419" priority="23" operator="lessThan">
      <formula>0</formula>
    </cfRule>
    <cfRule type="cellIs" dxfId="418" priority="24" operator="greaterThanOrEqual">
      <formula>0.1</formula>
    </cfRule>
  </conditionalFormatting>
  <conditionalFormatting sqref="A1:XFD6 A7 F7 L7:XFD7 B8:XFD36 A38:XFD1048576 L37:XFD37">
    <cfRule type="cellIs" dxfId="417" priority="21" operator="between">
      <formula>-0.1</formula>
      <formula>0</formula>
    </cfRule>
  </conditionalFormatting>
  <conditionalFormatting sqref="B7:C7">
    <cfRule type="cellIs" dxfId="416" priority="20" operator="between">
      <formula>-0.1</formula>
      <formula>0</formula>
    </cfRule>
  </conditionalFormatting>
  <conditionalFormatting sqref="D7:E7">
    <cfRule type="cellIs" dxfId="415" priority="19" operator="between">
      <formula>-0.1</formula>
      <formula>0</formula>
    </cfRule>
  </conditionalFormatting>
  <conditionalFormatting sqref="K7">
    <cfRule type="cellIs" dxfId="414" priority="16" operator="between">
      <formula>-0.1</formula>
      <formula>0</formula>
    </cfRule>
  </conditionalFormatting>
  <conditionalFormatting sqref="A8:A36">
    <cfRule type="cellIs" dxfId="413" priority="15" operator="between">
      <formula>-0.1</formula>
      <formula>0</formula>
    </cfRule>
  </conditionalFormatting>
  <conditionalFormatting sqref="G7:H7">
    <cfRule type="cellIs" dxfId="412" priority="18" operator="between">
      <formula>-0.1</formula>
      <formula>0</formula>
    </cfRule>
  </conditionalFormatting>
  <conditionalFormatting sqref="I7:J7">
    <cfRule type="cellIs" dxfId="411" priority="17" operator="between">
      <formula>-0.1</formula>
      <formula>0</formula>
    </cfRule>
  </conditionalFormatting>
  <conditionalFormatting sqref="A37">
    <cfRule type="cellIs" dxfId="410" priority="5" operator="between">
      <formula>-0.1</formula>
      <formula>0</formula>
    </cfRule>
  </conditionalFormatting>
  <conditionalFormatting sqref="B37:K37">
    <cfRule type="cellIs" dxfId="409" priority="2" operator="between">
      <formula>0</formula>
      <formula>0.1</formula>
    </cfRule>
    <cfRule type="cellIs" dxfId="408" priority="3" operator="lessThan">
      <formula>0</formula>
    </cfRule>
    <cfRule type="cellIs" dxfId="407" priority="4" operator="greaterThanOrEqual">
      <formula>0.1</formula>
    </cfRule>
  </conditionalFormatting>
  <conditionalFormatting sqref="B37:K37">
    <cfRule type="cellIs" dxfId="40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8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68" t="str">
        <f>'Table of Contents'!B16</f>
        <v>Table 1.6</v>
      </c>
      <c r="B1" s="168"/>
      <c r="C1" s="59"/>
    </row>
    <row r="2" spans="1:9" ht="16.5" customHeight="1" x14ac:dyDescent="0.3">
      <c r="A2" s="4" t="str">
        <f>"UCITS: "&amp;'Table of Contents'!A16&amp;", "&amp;'Table of Contents'!A3</f>
        <v>UCITS: Total Net Sales, 2016:Q3</v>
      </c>
      <c r="C2" s="60"/>
      <c r="D2" s="62"/>
    </row>
    <row r="3" spans="1:9" ht="16.5" customHeight="1" x14ac:dyDescent="0.3">
      <c r="A3" s="2" t="s">
        <v>76</v>
      </c>
      <c r="C3" s="60"/>
    </row>
    <row r="4" spans="1:9" ht="16.5" customHeight="1" x14ac:dyDescent="0.3">
      <c r="A4" s="60"/>
      <c r="B4" s="60"/>
      <c r="C4" s="60"/>
    </row>
    <row r="5" spans="1:9" ht="16.5" customHeight="1" x14ac:dyDescent="0.3">
      <c r="A5" s="60"/>
      <c r="B5" s="60"/>
      <c r="C5" s="60"/>
    </row>
    <row r="6" spans="1:9" ht="16.5" customHeight="1" x14ac:dyDescent="0.3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3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3">
      <c r="A8" s="46" t="s">
        <v>223</v>
      </c>
      <c r="B8" s="6">
        <v>267.86700000000002</v>
      </c>
      <c r="C8" s="102">
        <v>162.34899999999999</v>
      </c>
      <c r="D8" s="102">
        <v>-248.875</v>
      </c>
      <c r="E8" s="102">
        <v>360.56400000000002</v>
      </c>
      <c r="F8" s="102">
        <v>-3.4159999999999999</v>
      </c>
      <c r="G8" s="102">
        <v>-25.856000000000002</v>
      </c>
      <c r="H8" s="102">
        <v>30.823</v>
      </c>
      <c r="I8" s="6">
        <v>-7.7220000000000004</v>
      </c>
    </row>
    <row r="9" spans="1:9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3">
      <c r="A10" s="46" t="s">
        <v>225</v>
      </c>
      <c r="B10" s="6">
        <v>25.94</v>
      </c>
      <c r="C10" s="102">
        <v>1.42</v>
      </c>
      <c r="D10" s="102">
        <v>2.1800000000000002</v>
      </c>
      <c r="E10" s="102">
        <v>22.56</v>
      </c>
      <c r="F10" s="102">
        <v>-0.22</v>
      </c>
      <c r="G10" s="102">
        <v>0</v>
      </c>
      <c r="H10" s="102">
        <v>0</v>
      </c>
      <c r="I10" s="6">
        <v>0</v>
      </c>
    </row>
    <row r="11" spans="1:9" ht="16.5" customHeight="1" x14ac:dyDescent="0.3">
      <c r="A11" s="46" t="s">
        <v>226</v>
      </c>
      <c r="B11" s="100">
        <v>372.51</v>
      </c>
      <c r="C11" s="94">
        <v>-8.0500000000000007</v>
      </c>
      <c r="D11" s="94">
        <v>205.36</v>
      </c>
      <c r="E11" s="94">
        <v>-3.54</v>
      </c>
      <c r="F11" s="94">
        <v>193.22</v>
      </c>
      <c r="G11" s="94">
        <v>0</v>
      </c>
      <c r="H11" s="94">
        <v>0</v>
      </c>
      <c r="I11" s="100">
        <v>-14.48</v>
      </c>
    </row>
    <row r="12" spans="1:9" ht="16.5" customHeight="1" x14ac:dyDescent="0.3">
      <c r="A12" s="46" t="s">
        <v>227</v>
      </c>
      <c r="B12" s="6">
        <v>17.934699999999999</v>
      </c>
      <c r="C12" s="102">
        <v>19.754999999999999</v>
      </c>
      <c r="D12" s="102">
        <v>-0.91830000000000001</v>
      </c>
      <c r="E12" s="102">
        <v>-0.51100000000000001</v>
      </c>
      <c r="F12" s="102">
        <v>0</v>
      </c>
      <c r="G12" s="102">
        <v>0</v>
      </c>
      <c r="H12" s="102">
        <v>0</v>
      </c>
      <c r="I12" s="6">
        <v>-0.39100000000000001</v>
      </c>
    </row>
    <row r="13" spans="1:9" ht="16.5" customHeight="1" x14ac:dyDescent="0.3">
      <c r="A13" s="46" t="s">
        <v>228</v>
      </c>
      <c r="B13" s="100">
        <v>279.3</v>
      </c>
      <c r="C13" s="94">
        <v>12.94</v>
      </c>
      <c r="D13" s="94">
        <v>95.5</v>
      </c>
      <c r="E13" s="94">
        <v>142.76</v>
      </c>
      <c r="F13" s="94">
        <v>-1.1599999999999999</v>
      </c>
      <c r="G13" s="94">
        <v>0</v>
      </c>
      <c r="H13" s="94">
        <v>0</v>
      </c>
      <c r="I13" s="100">
        <v>29.27</v>
      </c>
    </row>
    <row r="14" spans="1:9" ht="16.5" customHeight="1" x14ac:dyDescent="0.3">
      <c r="A14" s="46" t="s">
        <v>229</v>
      </c>
      <c r="B14" s="6">
        <v>2520.94</v>
      </c>
      <c r="C14" s="102">
        <v>454.52</v>
      </c>
      <c r="D14" s="102">
        <v>1664.36</v>
      </c>
      <c r="E14" s="102">
        <v>400.79</v>
      </c>
      <c r="F14" s="102">
        <v>0.22</v>
      </c>
      <c r="G14" s="102">
        <v>0</v>
      </c>
      <c r="H14" s="102">
        <v>0</v>
      </c>
      <c r="I14" s="6">
        <v>1.05</v>
      </c>
    </row>
    <row r="15" spans="1:9" ht="16.5" customHeight="1" x14ac:dyDescent="0.3">
      <c r="A15" s="46" t="s">
        <v>230</v>
      </c>
      <c r="B15" s="100">
        <v>1304.4289719999999</v>
      </c>
      <c r="C15" s="94">
        <v>518.49631280000006</v>
      </c>
      <c r="D15" s="94">
        <v>621.12758240000005</v>
      </c>
      <c r="E15" s="94">
        <v>175.40705159999999</v>
      </c>
      <c r="F15" s="94">
        <v>-13.8628134</v>
      </c>
      <c r="G15" s="94">
        <v>0</v>
      </c>
      <c r="H15" s="94">
        <v>0</v>
      </c>
      <c r="I15" s="100">
        <v>3.2608386199999999</v>
      </c>
    </row>
    <row r="16" spans="1:9" ht="16.5" customHeight="1" x14ac:dyDescent="0.3">
      <c r="A16" s="46" t="s">
        <v>231</v>
      </c>
      <c r="B16" s="6">
        <v>15200</v>
      </c>
      <c r="C16" s="102">
        <v>-1700</v>
      </c>
      <c r="D16" s="102">
        <v>3100</v>
      </c>
      <c r="E16" s="102">
        <v>-1600</v>
      </c>
      <c r="F16" s="102">
        <v>16100</v>
      </c>
      <c r="G16" s="102">
        <v>-700</v>
      </c>
      <c r="H16" s="102">
        <v>0</v>
      </c>
      <c r="I16" s="6">
        <v>0</v>
      </c>
    </row>
    <row r="17" spans="1:9" ht="16.5" customHeight="1" x14ac:dyDescent="0.3">
      <c r="A17" s="46" t="s">
        <v>232</v>
      </c>
      <c r="B17" s="100">
        <v>2728.1410000000001</v>
      </c>
      <c r="C17" s="94">
        <v>1311.29</v>
      </c>
      <c r="D17" s="94">
        <v>982.202</v>
      </c>
      <c r="E17" s="94">
        <v>-46.636000000000003</v>
      </c>
      <c r="F17" s="94">
        <v>-360.5</v>
      </c>
      <c r="G17" s="94">
        <v>1.2</v>
      </c>
      <c r="H17" s="94">
        <v>73.980999999999995</v>
      </c>
      <c r="I17" s="100">
        <v>766.60400000000004</v>
      </c>
    </row>
    <row r="18" spans="1:9" ht="16.5" customHeight="1" x14ac:dyDescent="0.3">
      <c r="A18" s="46" t="s">
        <v>233</v>
      </c>
      <c r="B18" s="6">
        <v>5.1340000000000003</v>
      </c>
      <c r="C18" s="102">
        <v>-31.218</v>
      </c>
      <c r="D18" s="102">
        <v>-4.3390000000000004</v>
      </c>
      <c r="E18" s="102">
        <v>-28.239000000000001</v>
      </c>
      <c r="F18" s="102">
        <v>72.171000000000006</v>
      </c>
      <c r="G18" s="102">
        <v>0</v>
      </c>
      <c r="H18" s="102">
        <v>0</v>
      </c>
      <c r="I18" s="6">
        <v>-3.2410000000000001</v>
      </c>
    </row>
    <row r="19" spans="1:9" ht="16.5" customHeight="1" x14ac:dyDescent="0.3">
      <c r="A19" s="46" t="s">
        <v>234</v>
      </c>
      <c r="B19" s="100">
        <v>18.489999999999998</v>
      </c>
      <c r="C19" s="94">
        <v>1.61</v>
      </c>
      <c r="D19" s="94">
        <v>18.010000000000002</v>
      </c>
      <c r="E19" s="94">
        <v>0.04</v>
      </c>
      <c r="F19" s="94">
        <v>0</v>
      </c>
      <c r="G19" s="94">
        <v>0</v>
      </c>
      <c r="H19" s="94">
        <v>-1.6</v>
      </c>
      <c r="I19" s="100">
        <v>0.42</v>
      </c>
    </row>
    <row r="20" spans="1:9" ht="16.5" customHeight="1" x14ac:dyDescent="0.3">
      <c r="A20" s="46" t="s">
        <v>235</v>
      </c>
      <c r="B20" s="6">
        <v>20035</v>
      </c>
      <c r="C20" s="102">
        <v>5901</v>
      </c>
      <c r="D20" s="102">
        <v>18044</v>
      </c>
      <c r="E20" s="102">
        <v>2632</v>
      </c>
      <c r="F20" s="102">
        <v>-7650</v>
      </c>
      <c r="G20" s="102">
        <v>0</v>
      </c>
      <c r="H20" s="102">
        <v>0</v>
      </c>
      <c r="I20" s="6">
        <v>1108</v>
      </c>
    </row>
    <row r="21" spans="1:9" ht="16.5" customHeight="1" x14ac:dyDescent="0.3">
      <c r="A21" s="46" t="s">
        <v>236</v>
      </c>
      <c r="B21" s="100">
        <v>3604.77</v>
      </c>
      <c r="C21" s="94">
        <v>67.459999999999994</v>
      </c>
      <c r="D21" s="94">
        <v>780.55</v>
      </c>
      <c r="E21" s="94">
        <v>5343.93</v>
      </c>
      <c r="F21" s="94">
        <v>-506</v>
      </c>
      <c r="G21" s="94">
        <v>-31.34</v>
      </c>
      <c r="H21" s="94">
        <v>-2049.83</v>
      </c>
      <c r="I21" s="100">
        <v>0</v>
      </c>
    </row>
    <row r="22" spans="1:9" ht="16.5" customHeight="1" x14ac:dyDescent="0.3">
      <c r="A22" s="46" t="s">
        <v>237</v>
      </c>
      <c r="B22" s="6">
        <v>-73.8</v>
      </c>
      <c r="C22" s="102">
        <v>156.71</v>
      </c>
      <c r="D22" s="102">
        <v>-136.47999999999999</v>
      </c>
      <c r="E22" s="102">
        <v>-69.2</v>
      </c>
      <c r="F22" s="102">
        <v>-109.2</v>
      </c>
      <c r="G22" s="102">
        <v>0</v>
      </c>
      <c r="H22" s="102">
        <v>0.05</v>
      </c>
      <c r="I22" s="6">
        <v>84.32</v>
      </c>
    </row>
    <row r="23" spans="1:9" ht="16.5" customHeight="1" x14ac:dyDescent="0.3">
      <c r="A23" s="46" t="s">
        <v>238</v>
      </c>
      <c r="B23" s="100">
        <v>74637</v>
      </c>
      <c r="C23" s="94">
        <v>-161</v>
      </c>
      <c r="D23" s="94">
        <v>30782</v>
      </c>
      <c r="E23" s="94">
        <v>5233</v>
      </c>
      <c r="F23" s="94">
        <v>36936</v>
      </c>
      <c r="G23" s="94">
        <v>0</v>
      </c>
      <c r="H23" s="94">
        <v>0</v>
      </c>
      <c r="I23" s="100">
        <v>1847</v>
      </c>
    </row>
    <row r="24" spans="1:9" ht="16.5" customHeight="1" x14ac:dyDescent="0.3">
      <c r="A24" s="46" t="s">
        <v>239</v>
      </c>
      <c r="B24" s="6">
        <v>-184.07132609999999</v>
      </c>
      <c r="C24" s="102">
        <v>-1.2181340000000001</v>
      </c>
      <c r="D24" s="102">
        <v>25.497909</v>
      </c>
      <c r="E24" s="102">
        <v>-4.5772748600000002</v>
      </c>
      <c r="F24" s="102">
        <v>-2.4279999999999999</v>
      </c>
      <c r="G24" s="102">
        <v>0</v>
      </c>
      <c r="H24" s="102">
        <v>0</v>
      </c>
      <c r="I24" s="6">
        <v>-201.34582624000001</v>
      </c>
    </row>
    <row r="25" spans="1:9" ht="16.5" customHeight="1" x14ac:dyDescent="0.3">
      <c r="A25" s="46" t="s">
        <v>240</v>
      </c>
      <c r="B25" s="100">
        <v>-1804</v>
      </c>
      <c r="C25" s="94">
        <v>-331</v>
      </c>
      <c r="D25" s="94">
        <v>-1495</v>
      </c>
      <c r="E25" s="94">
        <v>38</v>
      </c>
      <c r="F25" s="94">
        <v>0</v>
      </c>
      <c r="G25" s="94">
        <v>0</v>
      </c>
      <c r="H25" s="94">
        <v>0</v>
      </c>
      <c r="I25" s="100">
        <v>-16</v>
      </c>
    </row>
    <row r="26" spans="1:9" ht="16.5" customHeight="1" x14ac:dyDescent="0.3">
      <c r="A26" s="46" t="s">
        <v>241</v>
      </c>
      <c r="B26" s="6">
        <v>1515.39</v>
      </c>
      <c r="C26" s="102">
        <v>468.53</v>
      </c>
      <c r="D26" s="102">
        <v>856.96</v>
      </c>
      <c r="E26" s="102">
        <v>51.89</v>
      </c>
      <c r="F26" s="102">
        <v>161.49</v>
      </c>
      <c r="G26" s="102">
        <v>0</v>
      </c>
      <c r="H26" s="102">
        <v>0</v>
      </c>
      <c r="I26" s="6">
        <v>-23.47</v>
      </c>
    </row>
    <row r="27" spans="1:9" ht="16.5" customHeight="1" x14ac:dyDescent="0.3">
      <c r="A27" s="46" t="s">
        <v>242</v>
      </c>
      <c r="B27" s="100">
        <v>83.81</v>
      </c>
      <c r="C27" s="94">
        <v>-78.23</v>
      </c>
      <c r="D27" s="94">
        <v>145.53</v>
      </c>
      <c r="E27" s="94">
        <v>-92.96</v>
      </c>
      <c r="F27" s="94">
        <v>83.8</v>
      </c>
      <c r="G27" s="94">
        <v>0</v>
      </c>
      <c r="H27" s="94">
        <v>14.69</v>
      </c>
      <c r="I27" s="100">
        <v>10.98</v>
      </c>
    </row>
    <row r="28" spans="1:9" ht="16.5" customHeight="1" x14ac:dyDescent="0.3">
      <c r="A28" s="46" t="s">
        <v>243</v>
      </c>
      <c r="B28" s="6">
        <v>-18.353061790400002</v>
      </c>
      <c r="C28" s="102">
        <v>-23.3441458201</v>
      </c>
      <c r="D28" s="102">
        <v>54.287484990000003</v>
      </c>
      <c r="E28" s="102">
        <v>-72.516478120299993</v>
      </c>
      <c r="F28" s="102">
        <v>-151.66652328999999</v>
      </c>
      <c r="G28" s="102">
        <v>0</v>
      </c>
      <c r="H28" s="102">
        <v>0</v>
      </c>
      <c r="I28" s="6">
        <v>174.88660045</v>
      </c>
    </row>
    <row r="29" spans="1:9" ht="16.5" customHeight="1" x14ac:dyDescent="0.3">
      <c r="A29" s="46" t="s">
        <v>244</v>
      </c>
      <c r="B29" s="100">
        <v>136.52000000000001</v>
      </c>
      <c r="C29" s="94">
        <v>-2.13</v>
      </c>
      <c r="D29" s="94">
        <v>72.39</v>
      </c>
      <c r="E29" s="94">
        <v>0.27</v>
      </c>
      <c r="F29" s="94">
        <v>-0.54</v>
      </c>
      <c r="G29" s="94">
        <v>-2.2599999999999998</v>
      </c>
      <c r="H29" s="94">
        <v>-2.2000000000000002</v>
      </c>
      <c r="I29" s="100">
        <v>70.98</v>
      </c>
    </row>
    <row r="30" spans="1:9" ht="16.5" customHeight="1" x14ac:dyDescent="0.3">
      <c r="A30" s="46" t="s">
        <v>245</v>
      </c>
      <c r="B30" s="6">
        <v>92.183999999999997</v>
      </c>
      <c r="C30" s="102">
        <v>5.0940000000000003</v>
      </c>
      <c r="D30" s="102">
        <v>88.436999999999998</v>
      </c>
      <c r="E30" s="102">
        <v>6.0659999999999901</v>
      </c>
      <c r="F30" s="102">
        <v>-7.4130000000000003</v>
      </c>
      <c r="G30" s="102">
        <v>0</v>
      </c>
      <c r="H30" s="102">
        <v>0</v>
      </c>
      <c r="I30" s="6">
        <v>0</v>
      </c>
    </row>
    <row r="31" spans="1:9" ht="16.5" customHeight="1" x14ac:dyDescent="0.3">
      <c r="A31" s="46" t="s">
        <v>246</v>
      </c>
      <c r="B31" s="100">
        <v>12.7637</v>
      </c>
      <c r="C31" s="94">
        <v>-5.2995000000000001</v>
      </c>
      <c r="D31" s="94">
        <v>10.704499999999999</v>
      </c>
      <c r="E31" s="94">
        <v>-7.8811</v>
      </c>
      <c r="F31" s="94">
        <v>15.239800000000001</v>
      </c>
      <c r="G31" s="94">
        <v>0</v>
      </c>
      <c r="H31" s="94">
        <v>0</v>
      </c>
      <c r="I31" s="100">
        <v>0</v>
      </c>
    </row>
    <row r="32" spans="1:9" ht="16.5" customHeight="1" x14ac:dyDescent="0.3">
      <c r="A32" s="46" t="s">
        <v>247</v>
      </c>
      <c r="B32" s="6">
        <v>2870</v>
      </c>
      <c r="C32" s="102">
        <v>323</v>
      </c>
      <c r="D32" s="102">
        <v>2239</v>
      </c>
      <c r="E32" s="102">
        <v>35</v>
      </c>
      <c r="F32" s="102">
        <v>-61</v>
      </c>
      <c r="G32" s="102">
        <v>-37</v>
      </c>
      <c r="H32" s="102">
        <v>371</v>
      </c>
      <c r="I32" s="6">
        <v>0</v>
      </c>
    </row>
    <row r="33" spans="1:9" ht="16.5" customHeight="1" x14ac:dyDescent="0.3">
      <c r="A33" s="46" t="s">
        <v>248</v>
      </c>
      <c r="B33" s="100">
        <v>549.91</v>
      </c>
      <c r="C33" s="94">
        <v>1576.98</v>
      </c>
      <c r="D33" s="94">
        <v>90.53</v>
      </c>
      <c r="E33" s="94">
        <v>530.15</v>
      </c>
      <c r="F33" s="94">
        <v>-1631.02</v>
      </c>
      <c r="G33" s="94">
        <v>0</v>
      </c>
      <c r="H33" s="94">
        <v>-17.14</v>
      </c>
      <c r="I33" s="100">
        <v>0.42</v>
      </c>
    </row>
    <row r="34" spans="1:9" ht="16.5" customHeight="1" x14ac:dyDescent="0.3">
      <c r="A34" s="46" t="s">
        <v>249</v>
      </c>
      <c r="B34" s="6">
        <v>1115.6099999999999</v>
      </c>
      <c r="C34" s="102">
        <v>103.01</v>
      </c>
      <c r="D34" s="102">
        <v>1343.57</v>
      </c>
      <c r="E34" s="102">
        <v>-74.959999999999994</v>
      </c>
      <c r="F34" s="102">
        <v>-256</v>
      </c>
      <c r="G34" s="102">
        <v>0</v>
      </c>
      <c r="H34" s="102">
        <v>0</v>
      </c>
      <c r="I34" s="6">
        <v>0</v>
      </c>
    </row>
    <row r="35" spans="1:9" ht="16.5" customHeight="1" x14ac:dyDescent="0.3">
      <c r="A35" s="46" t="s">
        <v>250</v>
      </c>
      <c r="B35" s="100">
        <v>295.45</v>
      </c>
      <c r="C35" s="94">
        <v>-13.02</v>
      </c>
      <c r="D35" s="94">
        <v>135.16999999999999</v>
      </c>
      <c r="E35" s="94">
        <v>-13.6</v>
      </c>
      <c r="F35" s="94">
        <v>105.73</v>
      </c>
      <c r="G35" s="94">
        <v>22.55</v>
      </c>
      <c r="H35" s="94">
        <v>58.33</v>
      </c>
      <c r="I35" s="100">
        <v>0.27</v>
      </c>
    </row>
    <row r="36" spans="1:9" ht="16.5" customHeight="1" x14ac:dyDescent="0.3">
      <c r="A36" s="46" t="s">
        <v>251</v>
      </c>
      <c r="B36" s="6">
        <v>3394.52</v>
      </c>
      <c r="C36" s="102">
        <v>-7740.59</v>
      </c>
      <c r="D36" s="102">
        <v>3091.34</v>
      </c>
      <c r="E36" s="102">
        <v>121.72</v>
      </c>
      <c r="F36" s="102">
        <v>1643.47</v>
      </c>
      <c r="G36" s="102">
        <v>-22.39</v>
      </c>
      <c r="H36" s="102">
        <v>3044.68</v>
      </c>
      <c r="I36" s="6">
        <v>3256.3</v>
      </c>
    </row>
    <row r="37" spans="1:9" ht="16.5" customHeight="1" x14ac:dyDescent="0.3">
      <c r="A37" s="47" t="s">
        <v>77</v>
      </c>
      <c r="B37" s="103">
        <v>129003.388984109</v>
      </c>
      <c r="C37" s="97">
        <v>989.06453297990004</v>
      </c>
      <c r="D37" s="97">
        <v>62563.094176389903</v>
      </c>
      <c r="E37" s="97">
        <v>13079.5261986196</v>
      </c>
      <c r="F37" s="97">
        <v>44556.91446331</v>
      </c>
      <c r="G37" s="97">
        <v>-795.096</v>
      </c>
      <c r="H37" s="97">
        <v>1522.7839999999901</v>
      </c>
      <c r="I37" s="103">
        <v>7087.11161283</v>
      </c>
    </row>
    <row r="38" spans="1:9" ht="16.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LKu6efRpuYfxYY7jyKsnwbnNzoG1qXdWcxiKrgvIg4T8n0aBUo/pJBSRh1U3BwtjedOBYIrlVzC0BtWsHO5+Ow==" saltValue="tPNsMqZnpafT81ZgFm+nyw==" spinCount="100000" sheet="1" objects="1" scenarios="1"/>
  <mergeCells count="1">
    <mergeCell ref="A1:B1"/>
  </mergeCells>
  <conditionalFormatting sqref="B8:I37">
    <cfRule type="cellIs" dxfId="405" priority="6" operator="between">
      <formula>0</formula>
      <formula>0.1</formula>
    </cfRule>
    <cfRule type="cellIs" dxfId="404" priority="7" operator="lessThan">
      <formula>0</formula>
    </cfRule>
    <cfRule type="cellIs" dxfId="403" priority="8" operator="greaterThanOrEqual">
      <formula>0.1</formula>
    </cfRule>
  </conditionalFormatting>
  <conditionalFormatting sqref="A1:XFD6 A38:XFD1048576 A7 J7:XFD7 B8:XFD37">
    <cfRule type="cellIs" dxfId="402" priority="5" operator="between">
      <formula>-0.1</formula>
      <formula>0</formula>
    </cfRule>
  </conditionalFormatting>
  <conditionalFormatting sqref="B7:C7">
    <cfRule type="cellIs" dxfId="401" priority="4" operator="between">
      <formula>-0.1</formula>
      <formula>0</formula>
    </cfRule>
  </conditionalFormatting>
  <conditionalFormatting sqref="D7:I7">
    <cfRule type="cellIs" dxfId="400" priority="3" operator="between">
      <formula>-0.1</formula>
      <formula>0</formula>
    </cfRule>
  </conditionalFormatting>
  <conditionalFormatting sqref="A8:A36">
    <cfRule type="cellIs" dxfId="399" priority="2" operator="between">
      <formula>-0.1</formula>
      <formula>0</formula>
    </cfRule>
  </conditionalFormatting>
  <conditionalFormatting sqref="A37">
    <cfRule type="cellIs" dxfId="398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showGridLines="0" showZeros="0" zoomScale="85" zoomScaleNormal="85" workbookViewId="0">
      <selection activeCell="A99" sqref="A99"/>
    </sheetView>
  </sheetViews>
  <sheetFormatPr defaultColWidth="16.7109375" defaultRowHeight="16.5" customHeight="1" x14ac:dyDescent="0.3"/>
  <cols>
    <col min="1" max="5" width="16.7109375" style="1"/>
    <col min="6" max="6" width="1.140625" style="50" customWidth="1"/>
    <col min="7" max="16384" width="16.7109375" style="1"/>
  </cols>
  <sheetData>
    <row r="1" spans="1:11" ht="16.5" customHeight="1" x14ac:dyDescent="0.3">
      <c r="A1" s="168" t="str">
        <f>'Table of Contents'!B17</f>
        <v>Table 1.7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tr">
        <f>"UCITS: "&amp;'Table of Contents'!A17&amp;", "&amp;'Table of Contents'!A3</f>
        <v>UCITS: Total Net Sales of ETFs and Funds of Funds, 2016:Q3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3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3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3">
      <c r="A8" s="46" t="s">
        <v>223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214.06200000000001</v>
      </c>
      <c r="H8" s="102">
        <v>7.2309999999999999</v>
      </c>
      <c r="I8" s="102">
        <v>15.228999999999999</v>
      </c>
      <c r="J8" s="102">
        <v>191.602</v>
      </c>
      <c r="K8" s="6">
        <v>0</v>
      </c>
    </row>
    <row r="9" spans="1:11" ht="16.5" customHeight="1" x14ac:dyDescent="0.3">
      <c r="A9" s="46" t="s">
        <v>224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3">
      <c r="A10" s="46" t="s">
        <v>225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3">
      <c r="A11" s="46" t="s">
        <v>226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3">
      <c r="A12" s="46" t="s">
        <v>227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3">
      <c r="A13" s="46" t="s">
        <v>228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29.27</v>
      </c>
      <c r="H13" s="94">
        <v>0</v>
      </c>
      <c r="I13" s="94">
        <v>0</v>
      </c>
      <c r="J13" s="94">
        <v>0</v>
      </c>
      <c r="K13" s="100">
        <v>29.27</v>
      </c>
    </row>
    <row r="14" spans="1:11" ht="16.5" customHeight="1" x14ac:dyDescent="0.3">
      <c r="A14" s="46" t="s">
        <v>229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180.08</v>
      </c>
      <c r="H14" s="102">
        <v>30.29</v>
      </c>
      <c r="I14" s="102">
        <v>48.47</v>
      </c>
      <c r="J14" s="102">
        <v>101.31</v>
      </c>
      <c r="K14" s="6">
        <v>0</v>
      </c>
    </row>
    <row r="15" spans="1:11" ht="16.5" customHeight="1" x14ac:dyDescent="0.3">
      <c r="A15" s="46" t="s">
        <v>230</v>
      </c>
      <c r="B15" s="100">
        <v>-1.8922372999999999</v>
      </c>
      <c r="C15" s="94">
        <v>-1.8922372999999999</v>
      </c>
      <c r="D15" s="94">
        <v>0</v>
      </c>
      <c r="E15" s="100">
        <v>0</v>
      </c>
      <c r="F15" s="108"/>
      <c r="G15" s="100">
        <v>169.17377769999999</v>
      </c>
      <c r="H15" s="94">
        <v>40.144133439999997</v>
      </c>
      <c r="I15" s="94">
        <v>24.634319219999998</v>
      </c>
      <c r="J15" s="94">
        <v>104.395325</v>
      </c>
      <c r="K15" s="100">
        <v>0</v>
      </c>
    </row>
    <row r="16" spans="1:11" ht="16.5" customHeight="1" x14ac:dyDescent="0.3">
      <c r="A16" s="46" t="s">
        <v>231</v>
      </c>
      <c r="B16" s="6">
        <v>-1715</v>
      </c>
      <c r="C16" s="102">
        <v>-580</v>
      </c>
      <c r="D16" s="102">
        <v>-1281</v>
      </c>
      <c r="E16" s="6">
        <v>146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3">
      <c r="A17" s="46" t="s">
        <v>232</v>
      </c>
      <c r="B17" s="100">
        <v>-437.827</v>
      </c>
      <c r="C17" s="94">
        <v>-855.18700000000001</v>
      </c>
      <c r="D17" s="94">
        <v>-64.927000000000007</v>
      </c>
      <c r="E17" s="100">
        <v>482.28699999999998</v>
      </c>
      <c r="F17" s="108"/>
      <c r="G17" s="100">
        <v>559.96199999999999</v>
      </c>
      <c r="H17" s="94">
        <v>69.427999999999997</v>
      </c>
      <c r="I17" s="94">
        <v>6.91</v>
      </c>
      <c r="J17" s="94">
        <v>455.09699999999998</v>
      </c>
      <c r="K17" s="100">
        <v>28.527000000000001</v>
      </c>
    </row>
    <row r="18" spans="1:11" ht="16.5" customHeight="1" x14ac:dyDescent="0.3">
      <c r="A18" s="46" t="s">
        <v>233</v>
      </c>
      <c r="B18" s="6">
        <v>0.55400000000000005</v>
      </c>
      <c r="C18" s="102">
        <v>0.55400000000000005</v>
      </c>
      <c r="D18" s="102">
        <v>0</v>
      </c>
      <c r="E18" s="6">
        <v>0</v>
      </c>
      <c r="F18" s="108"/>
      <c r="G18" s="6">
        <v>-12.907</v>
      </c>
      <c r="H18" s="102">
        <v>-8.2550000000000008</v>
      </c>
      <c r="I18" s="102">
        <v>-1.373</v>
      </c>
      <c r="J18" s="102">
        <v>-3.2789999999999999</v>
      </c>
      <c r="K18" s="6">
        <v>0</v>
      </c>
    </row>
    <row r="19" spans="1:11" ht="16.5" customHeight="1" x14ac:dyDescent="0.3">
      <c r="A19" s="46" t="s">
        <v>234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3">
      <c r="A20" s="46" t="s">
        <v>235</v>
      </c>
      <c r="B20" s="6">
        <v>16052</v>
      </c>
      <c r="C20" s="102">
        <v>6022</v>
      </c>
      <c r="D20" s="102">
        <v>9604</v>
      </c>
      <c r="E20" s="6">
        <v>426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3">
      <c r="A21" s="46" t="s">
        <v>236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-117.93</v>
      </c>
      <c r="H21" s="94">
        <v>-6.52</v>
      </c>
      <c r="I21" s="94">
        <v>2.97</v>
      </c>
      <c r="J21" s="94">
        <v>-114.38</v>
      </c>
      <c r="K21" s="100">
        <v>0</v>
      </c>
    </row>
    <row r="22" spans="1:11" ht="16.5" customHeight="1" x14ac:dyDescent="0.3">
      <c r="A22" s="46" t="s">
        <v>237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-10.75</v>
      </c>
      <c r="H22" s="102">
        <v>0</v>
      </c>
      <c r="I22" s="102">
        <v>-6.92</v>
      </c>
      <c r="J22" s="102">
        <v>0</v>
      </c>
      <c r="K22" s="6">
        <v>-3.84</v>
      </c>
    </row>
    <row r="23" spans="1:11" ht="16.5" customHeight="1" x14ac:dyDescent="0.3">
      <c r="A23" s="46" t="s">
        <v>238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1589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3">
      <c r="A24" s="46" t="s">
        <v>239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2.5999999999999999E-2</v>
      </c>
      <c r="H24" s="102">
        <v>0</v>
      </c>
      <c r="I24" s="102">
        <v>0</v>
      </c>
      <c r="J24" s="102">
        <v>0</v>
      </c>
      <c r="K24" s="6">
        <v>2.5999999999999999E-2</v>
      </c>
    </row>
    <row r="25" spans="1:11" ht="16.5" customHeight="1" x14ac:dyDescent="0.3">
      <c r="A25" s="46" t="s">
        <v>240</v>
      </c>
      <c r="B25" s="100">
        <v>-165</v>
      </c>
      <c r="C25" s="94">
        <v>0</v>
      </c>
      <c r="D25" s="94">
        <v>0</v>
      </c>
      <c r="E25" s="100">
        <v>0</v>
      </c>
      <c r="F25" s="108"/>
      <c r="G25" s="100">
        <v>-1728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3">
      <c r="A26" s="46" t="s">
        <v>241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3">
      <c r="A27" s="46" t="s">
        <v>242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2.6</v>
      </c>
      <c r="H27" s="94">
        <v>1.76</v>
      </c>
      <c r="I27" s="94">
        <v>-1.81</v>
      </c>
      <c r="J27" s="94">
        <v>-5.62</v>
      </c>
      <c r="K27" s="100">
        <v>8.27</v>
      </c>
    </row>
    <row r="28" spans="1:11" ht="16.5" customHeight="1" x14ac:dyDescent="0.3">
      <c r="A28" s="46" t="s">
        <v>243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-65.709159772700005</v>
      </c>
      <c r="H28" s="102">
        <v>0</v>
      </c>
      <c r="I28" s="102">
        <v>0</v>
      </c>
      <c r="J28" s="102">
        <v>-65.709159772700005</v>
      </c>
      <c r="K28" s="6">
        <v>0</v>
      </c>
    </row>
    <row r="29" spans="1:11" ht="16.5" customHeight="1" x14ac:dyDescent="0.3">
      <c r="A29" s="46" t="s">
        <v>244</v>
      </c>
      <c r="B29" s="100">
        <v>0.38</v>
      </c>
      <c r="C29" s="94">
        <v>0.38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3">
      <c r="A30" s="46" t="s">
        <v>245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3">
      <c r="A31" s="46" t="s">
        <v>246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-3.2309999999999999</v>
      </c>
      <c r="H31" s="94">
        <v>-3.0908000000000002</v>
      </c>
      <c r="I31" s="94">
        <v>0</v>
      </c>
      <c r="J31" s="94">
        <v>-0.14019999999999999</v>
      </c>
      <c r="K31" s="100">
        <v>0</v>
      </c>
    </row>
    <row r="32" spans="1:11" ht="16.5" customHeight="1" x14ac:dyDescent="0.3">
      <c r="A32" s="46" t="s">
        <v>247</v>
      </c>
      <c r="B32" s="6">
        <v>-2</v>
      </c>
      <c r="C32" s="102">
        <v>-2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3">
      <c r="A33" s="46" t="s">
        <v>248</v>
      </c>
      <c r="B33" s="100">
        <v>175.28</v>
      </c>
      <c r="C33" s="94">
        <v>175.28</v>
      </c>
      <c r="D33" s="94">
        <v>0</v>
      </c>
      <c r="E33" s="100">
        <v>0</v>
      </c>
      <c r="F33" s="108"/>
      <c r="G33" s="100">
        <v>443.4</v>
      </c>
      <c r="H33" s="94">
        <v>61.09</v>
      </c>
      <c r="I33" s="94">
        <v>80.33</v>
      </c>
      <c r="J33" s="94">
        <v>301.98</v>
      </c>
      <c r="K33" s="100">
        <v>0</v>
      </c>
    </row>
    <row r="34" spans="1:11" ht="16.5" customHeight="1" x14ac:dyDescent="0.3">
      <c r="A34" s="46" t="s">
        <v>249</v>
      </c>
      <c r="B34" s="6">
        <v>-53.13</v>
      </c>
      <c r="C34" s="102">
        <v>-103.14</v>
      </c>
      <c r="D34" s="102">
        <v>5.0599999999999996</v>
      </c>
      <c r="E34" s="6">
        <v>44.95</v>
      </c>
      <c r="F34" s="108"/>
      <c r="G34" s="6">
        <v>-129.52000000000001</v>
      </c>
      <c r="H34" s="102">
        <v>-350.91</v>
      </c>
      <c r="I34" s="102">
        <v>218.21</v>
      </c>
      <c r="J34" s="102">
        <v>-18.989999999999998</v>
      </c>
      <c r="K34" s="6">
        <v>22.17</v>
      </c>
    </row>
    <row r="35" spans="1:11" ht="16.5" customHeight="1" x14ac:dyDescent="0.3">
      <c r="A35" s="46" t="s">
        <v>250</v>
      </c>
      <c r="B35" s="100">
        <v>-10.31</v>
      </c>
      <c r="C35" s="94">
        <v>0</v>
      </c>
      <c r="D35" s="94">
        <v>0</v>
      </c>
      <c r="E35" s="100">
        <v>0</v>
      </c>
      <c r="F35" s="108"/>
      <c r="G35" s="100">
        <v>8.09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3">
      <c r="A36" s="46" t="s">
        <v>251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1799.46</v>
      </c>
      <c r="H36" s="102">
        <v>383.66</v>
      </c>
      <c r="I36" s="102">
        <v>99</v>
      </c>
      <c r="J36" s="102">
        <v>144.6</v>
      </c>
      <c r="K36" s="6">
        <v>1172.2</v>
      </c>
    </row>
    <row r="37" spans="1:11" ht="16.5" customHeight="1" x14ac:dyDescent="0.3">
      <c r="A37" s="47" t="s">
        <v>77</v>
      </c>
      <c r="B37" s="103">
        <v>13843.0547627</v>
      </c>
      <c r="C37" s="97">
        <v>4655.9947627000001</v>
      </c>
      <c r="D37" s="97">
        <v>8263.1329999999998</v>
      </c>
      <c r="E37" s="103">
        <v>1099.2370000000001</v>
      </c>
      <c r="F37" s="109"/>
      <c r="G37" s="103">
        <v>2927.07661792729</v>
      </c>
      <c r="H37" s="97">
        <v>224.82733343999899</v>
      </c>
      <c r="I37" s="97">
        <v>485.65031921999997</v>
      </c>
      <c r="J37" s="97">
        <v>1090.8659652273</v>
      </c>
      <c r="K37" s="103">
        <v>1256.623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Qo18GuaONDviLKO9RTTKlWOIA1x/DXil+t9PzyYNc1S6Hy5HVor8dYScbz+txTaDEQapggNKo2+0G/kCVkOag==" saltValue="Yftv17rOoQRCZeH4836owQ==" spinCount="100000" sheet="1" objects="1" scenarios="1"/>
  <mergeCells count="1">
    <mergeCell ref="A1:B1"/>
  </mergeCells>
  <conditionalFormatting sqref="B8:K37">
    <cfRule type="cellIs" dxfId="397" priority="11" operator="between">
      <formula>0</formula>
      <formula>0.1</formula>
    </cfRule>
    <cfRule type="cellIs" dxfId="396" priority="12" operator="lessThan">
      <formula>0</formula>
    </cfRule>
    <cfRule type="cellIs" dxfId="395" priority="13" operator="greaterThanOrEqual">
      <formula>0.1</formula>
    </cfRule>
  </conditionalFormatting>
  <conditionalFormatting sqref="A1:XFD6 A38:XFD1048576 A7 L7:XFD7 B8:XFD37">
    <cfRule type="cellIs" dxfId="394" priority="10" operator="between">
      <formula>-0.1</formula>
      <formula>0</formula>
    </cfRule>
  </conditionalFormatting>
  <conditionalFormatting sqref="I7:J7">
    <cfRule type="cellIs" dxfId="393" priority="3" operator="between">
      <formula>-0.1</formula>
      <formula>0</formula>
    </cfRule>
  </conditionalFormatting>
  <conditionalFormatting sqref="K7">
    <cfRule type="cellIs" dxfId="392" priority="2" operator="between">
      <formula>-0.1</formula>
      <formula>0</formula>
    </cfRule>
  </conditionalFormatting>
  <conditionalFormatting sqref="F7">
    <cfRule type="cellIs" dxfId="391" priority="7" operator="between">
      <formula>-0.1</formula>
      <formula>0</formula>
    </cfRule>
  </conditionalFormatting>
  <conditionalFormatting sqref="B7:C7">
    <cfRule type="cellIs" dxfId="390" priority="6" operator="between">
      <formula>-0.1</formula>
      <formula>0</formula>
    </cfRule>
  </conditionalFormatting>
  <conditionalFormatting sqref="D7:E7">
    <cfRule type="cellIs" dxfId="389" priority="5" operator="between">
      <formula>-0.1</formula>
      <formula>0</formula>
    </cfRule>
  </conditionalFormatting>
  <conditionalFormatting sqref="G7:H7">
    <cfRule type="cellIs" dxfId="388" priority="4" operator="between">
      <formula>-0.1</formula>
      <formula>0</formula>
    </cfRule>
  </conditionalFormatting>
  <conditionalFormatting sqref="A8:A37">
    <cfRule type="cellIs" dxfId="38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NF 1.0</vt:lpstr>
      <vt:lpstr>Table NF 2.0</vt:lpstr>
      <vt:lpstr>Table NF 3.0</vt:lpstr>
      <vt:lpstr>Table NF 4.0</vt:lpstr>
      <vt:lpstr>Table NF 5.0</vt:lpstr>
      <vt:lpstr>Table NF 6.0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Alex Carroll</cp:lastModifiedBy>
  <cp:lastPrinted>2016-02-25T10:26:11Z</cp:lastPrinted>
  <dcterms:created xsi:type="dcterms:W3CDTF">2015-09-22T14:02:58Z</dcterms:created>
  <dcterms:modified xsi:type="dcterms:W3CDTF">2016-12-08T14:47:12Z</dcterms:modified>
</cp:coreProperties>
</file>